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meie\smit\users\48608206536\My Documents\VV töö\3. 2014-2020 SiM PROJEKTID\AMIF PROJEKTID\PROJEKTID\AMIF2018-2 RAKS\II vahearuanne 29.05.2020\"/>
    </mc:Choice>
  </mc:AlternateContent>
  <bookViews>
    <workbookView xWindow="-120" yWindow="-120" windowWidth="29040" windowHeight="15840" tabRatio="757" activeTab="1"/>
  </bookViews>
  <sheets>
    <sheet name="A. Eelarve" sheetId="11" r:id="rId1"/>
    <sheet name="B. Maksetaotlus" sheetId="6" r:id="rId2"/>
    <sheet name="C. KULUARUANDE KOOND" sheetId="1" r:id="rId3"/>
    <sheet name="C1. Tööjõukulud" sheetId="13" state="hidden" r:id="rId4"/>
    <sheet name="C2. Sõidu- ja lähetuskulud" sheetId="10" state="hidden" r:id="rId5"/>
    <sheet name="C3. Seadmed, kinnisvara" sheetId="18" state="hidden" r:id="rId6"/>
    <sheet name=" C4. EL avalikustamise kulud" sheetId="15" state="hidden" r:id="rId7"/>
    <sheet name=" C5. Sihtrühmaga seotud kulud" sheetId="12" state="hidden" r:id="rId8"/>
    <sheet name="C1. Muud otsesed kulud" sheetId="20" r:id="rId9"/>
    <sheet name="Nähtamatu leht" sheetId="16" state="hidden" r:id="rId10"/>
  </sheets>
  <definedNames>
    <definedName name="Kinnituskiri" comment="Vali sobiv vastusevariant">'Nähtamatu leht'!$A$12:$A$14</definedName>
    <definedName name="Projekti_valdkond">'A. Eelarve'!$B$11</definedName>
    <definedName name="Valdkond">'Nähtamatu leht'!$A$1:$A$3</definedName>
    <definedName name="Ühik">'Nähtamatu leht'!$A$6:$A$9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6" l="1"/>
  <c r="C23" i="6"/>
  <c r="C17" i="6"/>
  <c r="G14" i="20" l="1"/>
  <c r="G20" i="1" s="1"/>
  <c r="G21" i="1" s="1"/>
  <c r="G22" i="1" s="1"/>
  <c r="G11" i="1" l="1"/>
  <c r="G10" i="1"/>
  <c r="K28" i="6"/>
  <c r="I28" i="6"/>
  <c r="I13" i="6"/>
  <c r="I12" i="6"/>
  <c r="I17" i="6" l="1"/>
  <c r="L12" i="6"/>
  <c r="G33" i="11"/>
  <c r="G13" i="6" l="1"/>
  <c r="G12" i="6"/>
  <c r="G17" i="6" s="1"/>
  <c r="G28" i="6"/>
  <c r="E12" i="6"/>
  <c r="E13" i="6"/>
  <c r="H10" i="1" l="1"/>
  <c r="C25" i="6" l="1"/>
  <c r="C26" i="6"/>
  <c r="C27" i="6"/>
  <c r="G32" i="11" l="1"/>
  <c r="G31" i="11" l="1"/>
  <c r="C24" i="11" s="1"/>
  <c r="G34" i="11"/>
  <c r="E28" i="6"/>
  <c r="L14" i="6"/>
  <c r="C28" i="6" l="1"/>
  <c r="G10" i="20" l="1"/>
  <c r="F20" i="1" s="1"/>
  <c r="F21" i="1" s="1"/>
  <c r="F22" i="1" s="1"/>
  <c r="G7" i="20"/>
  <c r="F10" i="1" l="1"/>
  <c r="F11" i="1"/>
  <c r="G15" i="20"/>
  <c r="E20" i="1"/>
  <c r="D20" i="1" s="1"/>
  <c r="G41" i="18" l="1"/>
  <c r="G23" i="18"/>
  <c r="G42" i="18" l="1"/>
  <c r="H11" i="1"/>
  <c r="H12" i="1"/>
  <c r="H13" i="1"/>
  <c r="H14" i="1"/>
  <c r="H15" i="1" l="1"/>
  <c r="M27" i="6" l="1"/>
  <c r="M26" i="6"/>
  <c r="M25" i="6"/>
  <c r="M24" i="6"/>
  <c r="M23" i="6"/>
  <c r="L16" i="6"/>
  <c r="L15" i="6"/>
  <c r="L13" i="6"/>
  <c r="L17" i="6" s="1"/>
  <c r="M28" i="6" l="1"/>
  <c r="C20" i="1"/>
  <c r="H20" i="1" s="1"/>
  <c r="C25" i="11"/>
  <c r="D20" i="11"/>
  <c r="G41" i="15" l="1"/>
  <c r="G23" i="15"/>
  <c r="G49" i="13"/>
  <c r="G30" i="13"/>
  <c r="E21" i="1" s="1"/>
  <c r="G42" i="12"/>
  <c r="G24" i="12"/>
  <c r="G23" i="10"/>
  <c r="G42" i="15" l="1"/>
  <c r="G43" i="12"/>
  <c r="G50" i="13"/>
  <c r="G35" i="11" l="1"/>
  <c r="C21" i="1"/>
  <c r="C22" i="1" s="1"/>
  <c r="G41" i="10"/>
  <c r="D24" i="11" l="1"/>
  <c r="G42" i="10"/>
  <c r="D21" i="1" l="1"/>
  <c r="C26" i="11"/>
  <c r="E22" i="1"/>
  <c r="G14" i="1" l="1"/>
  <c r="G13" i="1"/>
  <c r="E10" i="1"/>
  <c r="D10" i="1" s="1"/>
  <c r="L23" i="6" s="1"/>
  <c r="G12" i="1"/>
  <c r="G15" i="1" s="1"/>
  <c r="E11" i="1"/>
  <c r="D11" i="1" s="1"/>
  <c r="L24" i="6" s="1"/>
  <c r="H21" i="1"/>
  <c r="F12" i="1"/>
  <c r="L25" i="6" s="1"/>
  <c r="F13" i="1"/>
  <c r="L26" i="6" s="1"/>
  <c r="F14" i="1"/>
  <c r="L27" i="6" s="1"/>
  <c r="C15" i="11"/>
  <c r="C12" i="6" s="1"/>
  <c r="C16" i="11"/>
  <c r="C19" i="11"/>
  <c r="C18" i="11"/>
  <c r="C17" i="11"/>
  <c r="E12" i="1"/>
  <c r="E13" i="1"/>
  <c r="E14" i="1"/>
  <c r="K12" i="6" l="1"/>
  <c r="D14" i="1"/>
  <c r="D12" i="1"/>
  <c r="D13" i="1"/>
  <c r="L28" i="6"/>
  <c r="F15" i="1"/>
  <c r="C14" i="6"/>
  <c r="C12" i="1"/>
  <c r="C13" i="1"/>
  <c r="C15" i="6"/>
  <c r="C14" i="1"/>
  <c r="C16" i="6"/>
  <c r="C13" i="6"/>
  <c r="K13" i="6" s="1"/>
  <c r="C11" i="1"/>
  <c r="C10" i="1"/>
  <c r="E15" i="1"/>
  <c r="D22" i="1"/>
  <c r="C20" i="11"/>
  <c r="D15" i="1" l="1"/>
  <c r="K17" i="6"/>
  <c r="H22" i="1"/>
  <c r="C15" i="1"/>
  <c r="E17" i="6" l="1"/>
</calcChain>
</file>

<file path=xl/sharedStrings.xml><?xml version="1.0" encoding="utf-8"?>
<sst xmlns="http://schemas.openxmlformats.org/spreadsheetml/2006/main" count="297" uniqueCount="159">
  <si>
    <t>Kuluaruande vorm</t>
  </si>
  <si>
    <t>Rea nr</t>
  </si>
  <si>
    <t>Kululiik</t>
  </si>
  <si>
    <t>AMIF</t>
  </si>
  <si>
    <t>Kokku</t>
  </si>
  <si>
    <t>Eelarve täitmise %</t>
  </si>
  <si>
    <t>2.</t>
  </si>
  <si>
    <t>Projekti tegelikud kulud</t>
  </si>
  <si>
    <t>PROJEKTI KULUD KOKKU</t>
  </si>
  <si>
    <t>Kavandatud eelarve</t>
  </si>
  <si>
    <t>Lähetuskulud kokku</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</si>
  <si>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</si>
  <si>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</si>
  <si>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</si>
  <si>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</si>
  <si>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</si>
  <si>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</si>
  <si>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</si>
  <si>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</si>
  <si>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</si>
  <si>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</si>
  <si>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</si>
  <si>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</si>
  <si>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</si>
  <si>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</si>
  <si>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</si>
  <si>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</si>
  <si>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</si>
  <si>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Projekti kulud kokku</t>
  </si>
  <si>
    <t>nr</t>
  </si>
  <si>
    <t>Kulu detailne kirjeldus</t>
  </si>
  <si>
    <t>Ühik</t>
  </si>
  <si>
    <t>PROJEKTI OTSESED KULUD</t>
  </si>
  <si>
    <t>1.</t>
  </si>
  <si>
    <t>tund</t>
  </si>
  <si>
    <t>PROJEKTI OTSESED KULUD KOKKU</t>
  </si>
  <si>
    <t>Kogus</t>
  </si>
  <si>
    <t>% kogukuludest</t>
  </si>
  <si>
    <t xml:space="preserve">OTSESED KULUD </t>
  </si>
  <si>
    <t>Toetuse saaja:</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</si>
  <si>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</si>
  <si>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</si>
  <si>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</si>
  <si>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</si>
  <si>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</si>
  <si>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</si>
  <si>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</si>
  <si>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</si>
  <si>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</si>
  <si>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kuu</t>
  </si>
  <si>
    <t>tk</t>
  </si>
  <si>
    <t>Osakaal %</t>
  </si>
  <si>
    <t>PROJEKTI MAKSUMUS KOKKU</t>
  </si>
  <si>
    <t>Tabel 1. Projekti maksumus ja tulud allikate lõikes (EUR)</t>
  </si>
  <si>
    <t xml:space="preserve">Tööjõukulud kokku </t>
  </si>
  <si>
    <t>Sihtühmaga seotud kulud</t>
  </si>
  <si>
    <t>EL avalikustamise kulud kokku</t>
  </si>
  <si>
    <t>Maksetaotluse vorm</t>
  </si>
  <si>
    <t>Maksed</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</si>
  <si>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</si>
  <si>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</si>
  <si>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</si>
  <si>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</si>
  <si>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</si>
  <si>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</si>
  <si>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</si>
  <si>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</si>
  <si>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</si>
  <si>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</si>
  <si>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</si>
  <si>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</si>
  <si>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</si>
  <si>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</si>
  <si>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</si>
  <si>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</si>
  <si>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</si>
  <si>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</si>
  <si>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</si>
  <si>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</si>
  <si>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</si>
  <si>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</si>
  <si>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</si>
  <si>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</si>
  <si>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</si>
  <si>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</si>
  <si>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</si>
  <si>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</si>
  <si>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</si>
  <si>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 xml:space="preserve">1.4. </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</si>
  <si>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</si>
  <si>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</si>
  <si>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</si>
  <si>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</si>
  <si>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</si>
  <si>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</si>
  <si>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</si>
  <si>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</si>
  <si>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</si>
  <si>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</si>
  <si>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</si>
  <si>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</si>
  <si>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</si>
  <si>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</si>
  <si>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</si>
  <si>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</si>
  <si>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</si>
  <si>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</si>
  <si>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</si>
  <si>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5. Sihtrühmaga seotud kulud</t>
  </si>
  <si>
    <t>3. Seadmed/kinnisvara</t>
  </si>
  <si>
    <t>Toetuse taotleja: Siseministeeriumi infotehnoloogia- ja arenduskeskus (SMIT)</t>
  </si>
  <si>
    <t>Projekti pealkiri: Rahvusvahelise kaitse menetluse integratsioon Illegaal2 platvormile</t>
  </si>
  <si>
    <t>Projekti valdkond: vastuvõtu- ja varjupaigasüsteemid</t>
  </si>
  <si>
    <t>1. Muud otsesed kulud</t>
  </si>
  <si>
    <t>1.1</t>
  </si>
  <si>
    <t>Lisa 2</t>
  </si>
  <si>
    <t>Toetuslepingu juurde</t>
  </si>
  <si>
    <t>Toetuse saaja: Siseministeeriumi infotehnoloogia- ja arenduskeskus (SMIT)</t>
  </si>
  <si>
    <t>Projekti tunnus: AMIF2018-2</t>
  </si>
  <si>
    <t>Siseministeeriumi infotehnoloogia- ja arenduskeskus (SMIT)</t>
  </si>
  <si>
    <t>Rahvusvahelise kaitse menetluse integratsioon Illegaal2 platvormile</t>
  </si>
  <si>
    <t>AMIF2018-2</t>
  </si>
  <si>
    <t>Lõppmakse</t>
  </si>
  <si>
    <t>(nimi, allkiri)</t>
  </si>
  <si>
    <t>Tabel 3. Projekti detailne eelarve (EUR)</t>
  </si>
  <si>
    <t xml:space="preserve">Tabel 3. Toetuse saaja kinnitus </t>
  </si>
  <si>
    <t xml:space="preserve">Rahvusvahelise kaitse menetluse integratsioon Illegaal2 platvormile.
</t>
  </si>
  <si>
    <t xml:space="preserve">Analüüsi- ja arendustööd rahvusvahelise kaitse menetluse üleviimiseks Illegaal2 platvormile:
* rahvusvahelise kaitse menetluse analüüsi teostamine ning selle tulemusena arendustöödeks nõuete koostamine;
* terviklahenduse projekteerimine vastavalt  tarkvaraarenduses püstitatud nõuetele  ja tarkvarade lähtekoodi ning dokumentatsiooni haldamine; 
*  arendustööde teostamine vastavalt tarkvaraarenduses püstitatud nõuetele  ja vajadustele. </t>
  </si>
  <si>
    <t>4.1.1.</t>
  </si>
  <si>
    <t>4.1.2.</t>
  </si>
  <si>
    <t>Projekti kavandatud kulud</t>
  </si>
  <si>
    <t>Tegelikud kulud kokku</t>
  </si>
  <si>
    <t>Aruandlusperioodi 01/08/2018 - 30/06/2019 kulud</t>
  </si>
  <si>
    <t>4.1.1.1.</t>
  </si>
  <si>
    <t>I eelmakse</t>
  </si>
  <si>
    <t>II eelmakse</t>
  </si>
  <si>
    <t>Aruandlusperioodi 01/08/2018 - 30/06/2019 kulud kokku</t>
  </si>
  <si>
    <t>AS Finestmedia</t>
  </si>
  <si>
    <t>Rahvusvahelise kaitse menetluse integratsioon Illegaal2 platvormile (etapp I)</t>
  </si>
  <si>
    <t>1.2</t>
  </si>
  <si>
    <t>4.1.3</t>
  </si>
  <si>
    <t>I vahemakse</t>
  </si>
  <si>
    <t>II vahemakse</t>
  </si>
  <si>
    <t>Rahvusvahelise kaitse menetluse integratsioon Illegaal2 platvormile, andmebaasi migratsioonitööde läbiviimine.</t>
  </si>
  <si>
    <t xml:space="preserve">Analüüsi- ja arendustööde läbiviimine andmebaasi migratsiooniks.
Vana rakenduse andmemudel ja andmebaasi struktuur analüüsitakse ja viiakse üle uue rakenduse struktuurile. </t>
  </si>
  <si>
    <t>Projekti periood: 01.08.2018 - 31.01.2021</t>
  </si>
  <si>
    <t>Aruandlusperioodi 01/07/2019 - 30/04/2020 kulud</t>
  </si>
  <si>
    <t>Aruandlusperioodi 01/05/2020 - 31/01/2021 kulud</t>
  </si>
  <si>
    <t>Aruandlusperioodi 01/07/2019 - 30/04/2020 kulud kokku</t>
  </si>
  <si>
    <t>Aruandlusperioodi 01/05/2020 - 31/01/2021 kulud kokku</t>
  </si>
  <si>
    <t>ASUTUSESISESEKS KASUTAMISEKS</t>
  </si>
  <si>
    <t>Märge tehtud: 11.02.2020</t>
  </si>
  <si>
    <t>Kehtib kuni: 11.02.2025</t>
  </si>
  <si>
    <t>Juurdepääsupiirangu alus: AvTS § 35 lg 1 p 10</t>
  </si>
  <si>
    <t>Teabevaldaja: Siseministeerium</t>
  </si>
  <si>
    <t>Pavel Buzõkin</t>
  </si>
  <si>
    <t>Ragner Paevere</t>
  </si>
  <si>
    <t>Rahvusvahelise kaitse menetluse integratsioon Illegaal2 platvormile (etapp II)</t>
  </si>
  <si>
    <t>"Rahvusvahelise kaitse menetluse integratsioon Illegaal2 platvormile"(etapp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</si>
</sst>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21"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z val="11"/>
      <name val="Calibri"/>
      <family val="2"/>
      <charset val="186"/>
      <scheme val="minor"/>
    </font>
    <font>
      <i/>
      <sz val="11"/>
      <name val="Calibri"/>
      <family val="2"/>
      <charset val="186"/>
      <scheme val="minor"/>
    </font>
    <font>
      <b/>
      <sz val="10"/>
      <color theme="1"/>
      <name val="Times New Roman"/>
      <family val="1"/>
      <charset val="186"/>
    </font>
    <font>
      <sz val="10"/>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70">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7" fillId="0" borderId="0" xfId="0" applyFont="1"/>
    <xf numFmtId="0" fontId="18" fillId="0" borderId="0" xfId="0" applyFont="1"/>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49" fontId="3" fillId="0" borderId="1" xfId="0" applyNumberFormat="1" applyFont="1" applyBorder="1" applyAlignment="1" applyProtection="1">
      <alignment vertical="center"/>
      <protection locked="0" hidden="1"/>
    </xf>
    <xf numFmtId="0" fontId="2" fillId="0" borderId="1" xfId="0" applyFont="1" applyBorder="1" applyAlignment="1" applyProtection="1">
      <alignment vertical="center" wrapText="1"/>
      <protection locked="0" hidden="1"/>
    </xf>
    <xf numFmtId="0" fontId="2" fillId="0" borderId="1" xfId="0" applyFont="1" applyBorder="1" applyAlignment="1" applyProtection="1">
      <alignment vertical="center"/>
      <protection locked="0" hidden="1"/>
    </xf>
    <xf numFmtId="4" fontId="2" fillId="0" borderId="1" xfId="0" applyNumberFormat="1" applyFont="1" applyBorder="1" applyAlignment="1" applyProtection="1">
      <alignment vertical="center"/>
      <protection locked="0" hidden="1"/>
    </xf>
    <xf numFmtId="4" fontId="2" fillId="0" borderId="0" xfId="0" applyNumberFormat="1" applyFont="1" applyProtection="1">
      <protection hidden="1"/>
    </xf>
    <xf numFmtId="164" fontId="2" fillId="0" borderId="1" xfId="0" applyNumberFormat="1" applyFont="1" applyBorder="1" applyAlignment="1" applyProtection="1">
      <alignment vertical="center"/>
      <protection locked="0" hidden="1"/>
    </xf>
    <xf numFmtId="0" fontId="5" fillId="0" borderId="0" xfId="0" applyFont="1" applyBorder="1" applyProtection="1">
      <protection hidden="1"/>
    </xf>
    <xf numFmtId="0" fontId="2" fillId="0" borderId="1" xfId="0" applyFont="1" applyBorder="1" applyAlignment="1" applyProtection="1">
      <alignment wrapText="1"/>
      <protection locked="0" hidden="1"/>
    </xf>
    <xf numFmtId="9" fontId="3" fillId="2" borderId="1" xfId="0" applyNumberFormat="1" applyFont="1" applyFill="1" applyBorder="1" applyAlignment="1" applyProtection="1">
      <alignment horizontal="left" wrapText="1"/>
      <protection hidden="1"/>
    </xf>
    <xf numFmtId="49" fontId="12" fillId="0" borderId="1" xfId="0" applyNumberFormat="1" applyFont="1" applyBorder="1" applyAlignment="1" applyProtection="1">
      <alignment vertical="center"/>
      <protection locked="0" hidden="1"/>
    </xf>
    <xf numFmtId="0" fontId="11" fillId="0" borderId="1" xfId="0" applyFont="1" applyBorder="1" applyAlignment="1" applyProtection="1">
      <alignment vertical="center" wrapText="1"/>
      <protection locked="0" hidden="1"/>
    </xf>
    <xf numFmtId="0" fontId="11" fillId="0" borderId="1" xfId="0" applyFont="1" applyBorder="1" applyAlignment="1" applyProtection="1">
      <alignment vertical="center"/>
      <protection locked="0" hidden="1"/>
    </xf>
    <xf numFmtId="164" fontId="11" fillId="0" borderId="1" xfId="0" applyNumberFormat="1" applyFont="1" applyBorder="1" applyAlignment="1" applyProtection="1">
      <alignment vertical="center"/>
      <protection locked="0" hidden="1"/>
    </xf>
    <xf numFmtId="4" fontId="11" fillId="0" borderId="1" xfId="0" applyNumberFormat="1" applyFont="1" applyBorder="1" applyAlignment="1" applyProtection="1">
      <alignment vertical="center"/>
      <protection locked="0" hidden="1"/>
    </xf>
    <xf numFmtId="0" fontId="19" fillId="0" borderId="0" xfId="0" applyFont="1" applyAlignment="1">
      <alignment horizontal="right" vertical="center"/>
    </xf>
    <xf numFmtId="0" fontId="20" fillId="0" borderId="0" xfId="0" applyFont="1" applyAlignment="1">
      <alignment horizontal="right" vertical="center"/>
    </xf>
    <xf numFmtId="0" fontId="2" fillId="0" borderId="0" xfId="0" applyFont="1" applyAlignment="1" applyProtection="1">
      <alignment horizontal="right"/>
      <protection hidden="1"/>
    </xf>
    <xf numFmtId="0" fontId="0" fillId="0" borderId="0" xfId="0" applyFont="1"/>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6" xfId="0" applyNumberFormat="1" applyFont="1" applyFill="1" applyBorder="1" applyAlignment="1" applyProtection="1">
      <alignment horizontal="center" wrapText="1"/>
      <protection hidden="1"/>
    </xf>
    <xf numFmtId="9" fontId="3" fillId="2" borderId="1" xfId="0" applyNumberFormat="1"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2" fontId="2" fillId="0" borderId="5" xfId="0" applyNumberFormat="1" applyFont="1" applyBorder="1" applyAlignment="1" applyProtection="1">
      <alignment horizontal="center"/>
      <protection hidden="1"/>
    </xf>
    <xf numFmtId="0" fontId="0" fillId="0" borderId="6" xfId="0" applyBorder="1" applyAlignment="1">
      <alignment horizontal="center"/>
    </xf>
    <xf numFmtId="2" fontId="2" fillId="0" borderId="6" xfId="0" applyNumberFormat="1" applyFont="1" applyBorder="1" applyAlignment="1" applyProtection="1">
      <alignment horizontal="center"/>
      <protection hidden="1"/>
    </xf>
    <xf numFmtId="9" fontId="3" fillId="2" borderId="11" xfId="0" applyNumberFormat="1" applyFont="1" applyFill="1" applyBorder="1" applyAlignment="1" applyProtection="1">
      <alignment horizontal="center"/>
      <protection hidden="1"/>
    </xf>
    <xf numFmtId="9" fontId="3" fillId="2" borderId="6"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center"/>
      <protection hidden="1"/>
    </xf>
    <xf numFmtId="49" fontId="2" fillId="0" borderId="6" xfId="0" applyNumberFormat="1" applyFont="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3">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2294466</xdr:colOff>
      <xdr:row>7</xdr:row>
      <xdr:rowOff>168539</xdr:rowOff>
    </xdr:from>
    <xdr:to>
      <xdr:col>3</xdr:col>
      <xdr:colOff>1008506</xdr:colOff>
      <xdr:row>11</xdr:row>
      <xdr:rowOff>202158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3654" y="1585383"/>
          <a:ext cx="1238165" cy="843244"/>
        </a:xfrm>
        <a:prstGeom prst="rect">
          <a:avLst/>
        </a:prstGeom>
      </xdr:spPr>
    </xdr:pic>
    <xdr:clientData/>
  </xdr:twoCellAnchor>
  <xdr:twoCellAnchor editAs="oneCell">
    <xdr:from>
      <xdr:col>3</xdr:col>
      <xdr:colOff>1107808</xdr:colOff>
      <xdr:row>8</xdr:row>
      <xdr:rowOff>24185</xdr:rowOff>
    </xdr:from>
    <xdr:to>
      <xdr:col>5</xdr:col>
      <xdr:colOff>762090</xdr:colOff>
      <xdr:row>12</xdr:row>
      <xdr:rowOff>27896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61121" y="1643435"/>
          <a:ext cx="1678344" cy="813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1</xdr:row>
      <xdr:rowOff>47625</xdr:rowOff>
    </xdr:from>
    <xdr:to>
      <xdr:col>8</xdr:col>
      <xdr:colOff>379341</xdr:colOff>
      <xdr:row>5</xdr:row>
      <xdr:rowOff>19050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247650"/>
          <a:ext cx="1208016" cy="771525"/>
        </a:xfrm>
        <a:prstGeom prst="rect">
          <a:avLst/>
        </a:prstGeom>
      </xdr:spPr>
    </xdr:pic>
    <xdr:clientData/>
  </xdr:twoCellAnchor>
  <xdr:twoCellAnchor editAs="oneCell">
    <xdr:from>
      <xdr:col>8</xdr:col>
      <xdr:colOff>628650</xdr:colOff>
      <xdr:row>1</xdr:row>
      <xdr:rowOff>28575</xdr:rowOff>
    </xdr:from>
    <xdr:to>
      <xdr:col>9</xdr:col>
      <xdr:colOff>1076324</xdr:colOff>
      <xdr:row>5</xdr:row>
      <xdr:rowOff>103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72475" y="22860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7</xdr:col>
      <xdr:colOff>0</xdr:colOff>
      <xdr:row>2</xdr:row>
      <xdr:rowOff>38100</xdr:rowOff>
    </xdr:from>
    <xdr:to>
      <xdr:col>8</xdr:col>
      <xdr:colOff>493641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32" zoomScale="80" zoomScaleNormal="80" workbookViewId="0">
      <selection activeCell="K26" sqref="K26"/>
    </sheetView>
  </sheetViews>
  <sheetFormatPr defaultRowHeight="15.5" x14ac:dyDescent="0.35"/>
  <cols>
    <col min="1" max="1" width="22" style="23" customWidth="1"/>
    <col min="2" max="2" width="52" style="23" customWidth="1"/>
    <col min="3" max="3" width="37.81640625" style="23" customWidth="1"/>
    <col min="4" max="4" width="18" style="23" customWidth="1"/>
    <col min="5" max="5" width="12.26953125" style="23" bestFit="1" customWidth="1"/>
    <col min="6" max="6" width="21.26953125" style="23" customWidth="1"/>
    <col min="7" max="7" width="14.453125" style="23" customWidth="1"/>
    <col min="8" max="8" width="25.7265625" style="23" customWidth="1"/>
    <col min="9" max="256" width="9.1796875" style="23"/>
    <col min="257" max="257" width="32.1796875" style="23" bestFit="1" customWidth="1"/>
    <col min="258" max="258" width="21.453125" style="23" bestFit="1" customWidth="1"/>
    <col min="259" max="259" width="11.54296875" style="23" bestFit="1" customWidth="1"/>
    <col min="260" max="260" width="12.26953125" style="23" bestFit="1" customWidth="1"/>
    <col min="261" max="261" width="10.54296875" style="23" bestFit="1" customWidth="1"/>
    <col min="262" max="263" width="9.1796875" style="23"/>
    <col min="264" max="264" width="15.81640625" style="23" customWidth="1"/>
    <col min="265" max="512" width="9.1796875" style="23"/>
    <col min="513" max="513" width="32.1796875" style="23" bestFit="1" customWidth="1"/>
    <col min="514" max="514" width="21.453125" style="23" bestFit="1" customWidth="1"/>
    <col min="515" max="515" width="11.54296875" style="23" bestFit="1" customWidth="1"/>
    <col min="516" max="516" width="12.26953125" style="23" bestFit="1" customWidth="1"/>
    <col min="517" max="517" width="10.54296875" style="23" bestFit="1" customWidth="1"/>
    <col min="518" max="519" width="9.1796875" style="23"/>
    <col min="520" max="520" width="15.81640625" style="23" customWidth="1"/>
    <col min="521" max="768" width="9.1796875" style="23"/>
    <col min="769" max="769" width="32.1796875" style="23" bestFit="1" customWidth="1"/>
    <col min="770" max="770" width="21.453125" style="23" bestFit="1" customWidth="1"/>
    <col min="771" max="771" width="11.54296875" style="23" bestFit="1" customWidth="1"/>
    <col min="772" max="772" width="12.26953125" style="23" bestFit="1" customWidth="1"/>
    <col min="773" max="773" width="10.54296875" style="23" bestFit="1" customWidth="1"/>
    <col min="774" max="775" width="9.1796875" style="23"/>
    <col min="776" max="776" width="15.81640625" style="23" customWidth="1"/>
    <col min="777" max="1024" width="9.1796875" style="23"/>
    <col min="1025" max="1025" width="32.1796875" style="23" bestFit="1" customWidth="1"/>
    <col min="1026" max="1026" width="21.453125" style="23" bestFit="1" customWidth="1"/>
    <col min="1027" max="1027" width="11.54296875" style="23" bestFit="1" customWidth="1"/>
    <col min="1028" max="1028" width="12.26953125" style="23" bestFit="1" customWidth="1"/>
    <col min="1029" max="1029" width="10.54296875" style="23" bestFit="1" customWidth="1"/>
    <col min="1030" max="1031" width="9.1796875" style="23"/>
    <col min="1032" max="1032" width="15.81640625" style="23" customWidth="1"/>
    <col min="1033" max="1280" width="9.1796875" style="23"/>
    <col min="1281" max="1281" width="32.1796875" style="23" bestFit="1" customWidth="1"/>
    <col min="1282" max="1282" width="21.453125" style="23" bestFit="1" customWidth="1"/>
    <col min="1283" max="1283" width="11.54296875" style="23" bestFit="1" customWidth="1"/>
    <col min="1284" max="1284" width="12.26953125" style="23" bestFit="1" customWidth="1"/>
    <col min="1285" max="1285" width="10.54296875" style="23" bestFit="1" customWidth="1"/>
    <col min="1286" max="1287" width="9.1796875" style="23"/>
    <col min="1288" max="1288" width="15.81640625" style="23" customWidth="1"/>
    <col min="1289" max="1536" width="9.1796875" style="23"/>
    <col min="1537" max="1537" width="32.1796875" style="23" bestFit="1" customWidth="1"/>
    <col min="1538" max="1538" width="21.453125" style="23" bestFit="1" customWidth="1"/>
    <col min="1539" max="1539" width="11.54296875" style="23" bestFit="1" customWidth="1"/>
    <col min="1540" max="1540" width="12.26953125" style="23" bestFit="1" customWidth="1"/>
    <col min="1541" max="1541" width="10.54296875" style="23" bestFit="1" customWidth="1"/>
    <col min="1542" max="1543" width="9.1796875" style="23"/>
    <col min="1544" max="1544" width="15.81640625" style="23" customWidth="1"/>
    <col min="1545" max="1792" width="9.1796875" style="23"/>
    <col min="1793" max="1793" width="32.1796875" style="23" bestFit="1" customWidth="1"/>
    <col min="1794" max="1794" width="21.453125" style="23" bestFit="1" customWidth="1"/>
    <col min="1795" max="1795" width="11.54296875" style="23" bestFit="1" customWidth="1"/>
    <col min="1796" max="1796" width="12.26953125" style="23" bestFit="1" customWidth="1"/>
    <col min="1797" max="1797" width="10.54296875" style="23" bestFit="1" customWidth="1"/>
    <col min="1798" max="1799" width="9.1796875" style="23"/>
    <col min="1800" max="1800" width="15.81640625" style="23" customWidth="1"/>
    <col min="1801" max="2048" width="9.1796875" style="23"/>
    <col min="2049" max="2049" width="32.1796875" style="23" bestFit="1" customWidth="1"/>
    <col min="2050" max="2050" width="21.453125" style="23" bestFit="1" customWidth="1"/>
    <col min="2051" max="2051" width="11.54296875" style="23" bestFit="1" customWidth="1"/>
    <col min="2052" max="2052" width="12.26953125" style="23" bestFit="1" customWidth="1"/>
    <col min="2053" max="2053" width="10.54296875" style="23" bestFit="1" customWidth="1"/>
    <col min="2054" max="2055" width="9.1796875" style="23"/>
    <col min="2056" max="2056" width="15.81640625" style="23" customWidth="1"/>
    <col min="2057" max="2304" width="9.1796875" style="23"/>
    <col min="2305" max="2305" width="32.1796875" style="23" bestFit="1" customWidth="1"/>
    <col min="2306" max="2306" width="21.453125" style="23" bestFit="1" customWidth="1"/>
    <col min="2307" max="2307" width="11.54296875" style="23" bestFit="1" customWidth="1"/>
    <col min="2308" max="2308" width="12.26953125" style="23" bestFit="1" customWidth="1"/>
    <col min="2309" max="2309" width="10.54296875" style="23" bestFit="1" customWidth="1"/>
    <col min="2310" max="2311" width="9.1796875" style="23"/>
    <col min="2312" max="2312" width="15.81640625" style="23" customWidth="1"/>
    <col min="2313" max="2560" width="9.1796875" style="23"/>
    <col min="2561" max="2561" width="32.1796875" style="23" bestFit="1" customWidth="1"/>
    <col min="2562" max="2562" width="21.453125" style="23" bestFit="1" customWidth="1"/>
    <col min="2563" max="2563" width="11.54296875" style="23" bestFit="1" customWidth="1"/>
    <col min="2564" max="2564" width="12.26953125" style="23" bestFit="1" customWidth="1"/>
    <col min="2565" max="2565" width="10.54296875" style="23" bestFit="1" customWidth="1"/>
    <col min="2566" max="2567" width="9.1796875" style="23"/>
    <col min="2568" max="2568" width="15.81640625" style="23" customWidth="1"/>
    <col min="2569" max="2816" width="9.1796875" style="23"/>
    <col min="2817" max="2817" width="32.1796875" style="23" bestFit="1" customWidth="1"/>
    <col min="2818" max="2818" width="21.453125" style="23" bestFit="1" customWidth="1"/>
    <col min="2819" max="2819" width="11.54296875" style="23" bestFit="1" customWidth="1"/>
    <col min="2820" max="2820" width="12.26953125" style="23" bestFit="1" customWidth="1"/>
    <col min="2821" max="2821" width="10.54296875" style="23" bestFit="1" customWidth="1"/>
    <col min="2822" max="2823" width="9.1796875" style="23"/>
    <col min="2824" max="2824" width="15.81640625" style="23" customWidth="1"/>
    <col min="2825" max="3072" width="9.1796875" style="23"/>
    <col min="3073" max="3073" width="32.1796875" style="23" bestFit="1" customWidth="1"/>
    <col min="3074" max="3074" width="21.453125" style="23" bestFit="1" customWidth="1"/>
    <col min="3075" max="3075" width="11.54296875" style="23" bestFit="1" customWidth="1"/>
    <col min="3076" max="3076" width="12.26953125" style="23" bestFit="1" customWidth="1"/>
    <col min="3077" max="3077" width="10.54296875" style="23" bestFit="1" customWidth="1"/>
    <col min="3078" max="3079" width="9.1796875" style="23"/>
    <col min="3080" max="3080" width="15.81640625" style="23" customWidth="1"/>
    <col min="3081" max="3328" width="9.1796875" style="23"/>
    <col min="3329" max="3329" width="32.1796875" style="23" bestFit="1" customWidth="1"/>
    <col min="3330" max="3330" width="21.453125" style="23" bestFit="1" customWidth="1"/>
    <col min="3331" max="3331" width="11.54296875" style="23" bestFit="1" customWidth="1"/>
    <col min="3332" max="3332" width="12.26953125" style="23" bestFit="1" customWidth="1"/>
    <col min="3333" max="3333" width="10.54296875" style="23" bestFit="1" customWidth="1"/>
    <col min="3334" max="3335" width="9.1796875" style="23"/>
    <col min="3336" max="3336" width="15.81640625" style="23" customWidth="1"/>
    <col min="3337" max="3584" width="9.1796875" style="23"/>
    <col min="3585" max="3585" width="32.1796875" style="23" bestFit="1" customWidth="1"/>
    <col min="3586" max="3586" width="21.453125" style="23" bestFit="1" customWidth="1"/>
    <col min="3587" max="3587" width="11.54296875" style="23" bestFit="1" customWidth="1"/>
    <col min="3588" max="3588" width="12.26953125" style="23" bestFit="1" customWidth="1"/>
    <col min="3589" max="3589" width="10.54296875" style="23" bestFit="1" customWidth="1"/>
    <col min="3590" max="3591" width="9.1796875" style="23"/>
    <col min="3592" max="3592" width="15.81640625" style="23" customWidth="1"/>
    <col min="3593" max="3840" width="9.1796875" style="23"/>
    <col min="3841" max="3841" width="32.1796875" style="23" bestFit="1" customWidth="1"/>
    <col min="3842" max="3842" width="21.453125" style="23" bestFit="1" customWidth="1"/>
    <col min="3843" max="3843" width="11.54296875" style="23" bestFit="1" customWidth="1"/>
    <col min="3844" max="3844" width="12.26953125" style="23" bestFit="1" customWidth="1"/>
    <col min="3845" max="3845" width="10.54296875" style="23" bestFit="1" customWidth="1"/>
    <col min="3846" max="3847" width="9.1796875" style="23"/>
    <col min="3848" max="3848" width="15.81640625" style="23" customWidth="1"/>
    <col min="3849" max="4096" width="9.1796875" style="23"/>
    <col min="4097" max="4097" width="32.1796875" style="23" bestFit="1" customWidth="1"/>
    <col min="4098" max="4098" width="21.453125" style="23" bestFit="1" customWidth="1"/>
    <col min="4099" max="4099" width="11.54296875" style="23" bestFit="1" customWidth="1"/>
    <col min="4100" max="4100" width="12.26953125" style="23" bestFit="1" customWidth="1"/>
    <col min="4101" max="4101" width="10.54296875" style="23" bestFit="1" customWidth="1"/>
    <col min="4102" max="4103" width="9.1796875" style="23"/>
    <col min="4104" max="4104" width="15.81640625" style="23" customWidth="1"/>
    <col min="4105" max="4352" width="9.1796875" style="23"/>
    <col min="4353" max="4353" width="32.1796875" style="23" bestFit="1" customWidth="1"/>
    <col min="4354" max="4354" width="21.453125" style="23" bestFit="1" customWidth="1"/>
    <col min="4355" max="4355" width="11.54296875" style="23" bestFit="1" customWidth="1"/>
    <col min="4356" max="4356" width="12.26953125" style="23" bestFit="1" customWidth="1"/>
    <col min="4357" max="4357" width="10.54296875" style="23" bestFit="1" customWidth="1"/>
    <col min="4358" max="4359" width="9.1796875" style="23"/>
    <col min="4360" max="4360" width="15.81640625" style="23" customWidth="1"/>
    <col min="4361" max="4608" width="9.1796875" style="23"/>
    <col min="4609" max="4609" width="32.1796875" style="23" bestFit="1" customWidth="1"/>
    <col min="4610" max="4610" width="21.453125" style="23" bestFit="1" customWidth="1"/>
    <col min="4611" max="4611" width="11.54296875" style="23" bestFit="1" customWidth="1"/>
    <col min="4612" max="4612" width="12.26953125" style="23" bestFit="1" customWidth="1"/>
    <col min="4613" max="4613" width="10.54296875" style="23" bestFit="1" customWidth="1"/>
    <col min="4614" max="4615" width="9.1796875" style="23"/>
    <col min="4616" max="4616" width="15.81640625" style="23" customWidth="1"/>
    <col min="4617" max="4864" width="9.1796875" style="23"/>
    <col min="4865" max="4865" width="32.1796875" style="23" bestFit="1" customWidth="1"/>
    <col min="4866" max="4866" width="21.453125" style="23" bestFit="1" customWidth="1"/>
    <col min="4867" max="4867" width="11.54296875" style="23" bestFit="1" customWidth="1"/>
    <col min="4868" max="4868" width="12.26953125" style="23" bestFit="1" customWidth="1"/>
    <col min="4869" max="4869" width="10.54296875" style="23" bestFit="1" customWidth="1"/>
    <col min="4870" max="4871" width="9.1796875" style="23"/>
    <col min="4872" max="4872" width="15.81640625" style="23" customWidth="1"/>
    <col min="4873" max="5120" width="9.1796875" style="23"/>
    <col min="5121" max="5121" width="32.1796875" style="23" bestFit="1" customWidth="1"/>
    <col min="5122" max="5122" width="21.453125" style="23" bestFit="1" customWidth="1"/>
    <col min="5123" max="5123" width="11.54296875" style="23" bestFit="1" customWidth="1"/>
    <col min="5124" max="5124" width="12.26953125" style="23" bestFit="1" customWidth="1"/>
    <col min="5125" max="5125" width="10.54296875" style="23" bestFit="1" customWidth="1"/>
    <col min="5126" max="5127" width="9.1796875" style="23"/>
    <col min="5128" max="5128" width="15.81640625" style="23" customWidth="1"/>
    <col min="5129" max="5376" width="9.1796875" style="23"/>
    <col min="5377" max="5377" width="32.1796875" style="23" bestFit="1" customWidth="1"/>
    <col min="5378" max="5378" width="21.453125" style="23" bestFit="1" customWidth="1"/>
    <col min="5379" max="5379" width="11.54296875" style="23" bestFit="1" customWidth="1"/>
    <col min="5380" max="5380" width="12.26953125" style="23" bestFit="1" customWidth="1"/>
    <col min="5381" max="5381" width="10.54296875" style="23" bestFit="1" customWidth="1"/>
    <col min="5382" max="5383" width="9.1796875" style="23"/>
    <col min="5384" max="5384" width="15.81640625" style="23" customWidth="1"/>
    <col min="5385" max="5632" width="9.1796875" style="23"/>
    <col min="5633" max="5633" width="32.1796875" style="23" bestFit="1" customWidth="1"/>
    <col min="5634" max="5634" width="21.453125" style="23" bestFit="1" customWidth="1"/>
    <col min="5635" max="5635" width="11.54296875" style="23" bestFit="1" customWidth="1"/>
    <col min="5636" max="5636" width="12.26953125" style="23" bestFit="1" customWidth="1"/>
    <col min="5637" max="5637" width="10.54296875" style="23" bestFit="1" customWidth="1"/>
    <col min="5638" max="5639" width="9.1796875" style="23"/>
    <col min="5640" max="5640" width="15.81640625" style="23" customWidth="1"/>
    <col min="5641" max="5888" width="9.1796875" style="23"/>
    <col min="5889" max="5889" width="32.1796875" style="23" bestFit="1" customWidth="1"/>
    <col min="5890" max="5890" width="21.453125" style="23" bestFit="1" customWidth="1"/>
    <col min="5891" max="5891" width="11.54296875" style="23" bestFit="1" customWidth="1"/>
    <col min="5892" max="5892" width="12.26953125" style="23" bestFit="1" customWidth="1"/>
    <col min="5893" max="5893" width="10.54296875" style="23" bestFit="1" customWidth="1"/>
    <col min="5894" max="5895" width="9.1796875" style="23"/>
    <col min="5896" max="5896" width="15.81640625" style="23" customWidth="1"/>
    <col min="5897" max="6144" width="9.1796875" style="23"/>
    <col min="6145" max="6145" width="32.1796875" style="23" bestFit="1" customWidth="1"/>
    <col min="6146" max="6146" width="21.453125" style="23" bestFit="1" customWidth="1"/>
    <col min="6147" max="6147" width="11.54296875" style="23" bestFit="1" customWidth="1"/>
    <col min="6148" max="6148" width="12.26953125" style="23" bestFit="1" customWidth="1"/>
    <col min="6149" max="6149" width="10.54296875" style="23" bestFit="1" customWidth="1"/>
    <col min="6150" max="6151" width="9.1796875" style="23"/>
    <col min="6152" max="6152" width="15.81640625" style="23" customWidth="1"/>
    <col min="6153" max="6400" width="9.1796875" style="23"/>
    <col min="6401" max="6401" width="32.1796875" style="23" bestFit="1" customWidth="1"/>
    <col min="6402" max="6402" width="21.453125" style="23" bestFit="1" customWidth="1"/>
    <col min="6403" max="6403" width="11.54296875" style="23" bestFit="1" customWidth="1"/>
    <col min="6404" max="6404" width="12.26953125" style="23" bestFit="1" customWidth="1"/>
    <col min="6405" max="6405" width="10.54296875" style="23" bestFit="1" customWidth="1"/>
    <col min="6406" max="6407" width="9.1796875" style="23"/>
    <col min="6408" max="6408" width="15.81640625" style="23" customWidth="1"/>
    <col min="6409" max="6656" width="9.1796875" style="23"/>
    <col min="6657" max="6657" width="32.1796875" style="23" bestFit="1" customWidth="1"/>
    <col min="6658" max="6658" width="21.453125" style="23" bestFit="1" customWidth="1"/>
    <col min="6659" max="6659" width="11.54296875" style="23" bestFit="1" customWidth="1"/>
    <col min="6660" max="6660" width="12.26953125" style="23" bestFit="1" customWidth="1"/>
    <col min="6661" max="6661" width="10.54296875" style="23" bestFit="1" customWidth="1"/>
    <col min="6662" max="6663" width="9.1796875" style="23"/>
    <col min="6664" max="6664" width="15.81640625" style="23" customWidth="1"/>
    <col min="6665" max="6912" width="9.1796875" style="23"/>
    <col min="6913" max="6913" width="32.1796875" style="23" bestFit="1" customWidth="1"/>
    <col min="6914" max="6914" width="21.453125" style="23" bestFit="1" customWidth="1"/>
    <col min="6915" max="6915" width="11.54296875" style="23" bestFit="1" customWidth="1"/>
    <col min="6916" max="6916" width="12.26953125" style="23" bestFit="1" customWidth="1"/>
    <col min="6917" max="6917" width="10.54296875" style="23" bestFit="1" customWidth="1"/>
    <col min="6918" max="6919" width="9.1796875" style="23"/>
    <col min="6920" max="6920" width="15.81640625" style="23" customWidth="1"/>
    <col min="6921" max="7168" width="9.1796875" style="23"/>
    <col min="7169" max="7169" width="32.1796875" style="23" bestFit="1" customWidth="1"/>
    <col min="7170" max="7170" width="21.453125" style="23" bestFit="1" customWidth="1"/>
    <col min="7171" max="7171" width="11.54296875" style="23" bestFit="1" customWidth="1"/>
    <col min="7172" max="7172" width="12.26953125" style="23" bestFit="1" customWidth="1"/>
    <col min="7173" max="7173" width="10.54296875" style="23" bestFit="1" customWidth="1"/>
    <col min="7174" max="7175" width="9.1796875" style="23"/>
    <col min="7176" max="7176" width="15.81640625" style="23" customWidth="1"/>
    <col min="7177" max="7424" width="9.1796875" style="23"/>
    <col min="7425" max="7425" width="32.1796875" style="23" bestFit="1" customWidth="1"/>
    <col min="7426" max="7426" width="21.453125" style="23" bestFit="1" customWidth="1"/>
    <col min="7427" max="7427" width="11.54296875" style="23" bestFit="1" customWidth="1"/>
    <col min="7428" max="7428" width="12.26953125" style="23" bestFit="1" customWidth="1"/>
    <col min="7429" max="7429" width="10.54296875" style="23" bestFit="1" customWidth="1"/>
    <col min="7430" max="7431" width="9.1796875" style="23"/>
    <col min="7432" max="7432" width="15.81640625" style="23" customWidth="1"/>
    <col min="7433" max="7680" width="9.1796875" style="23"/>
    <col min="7681" max="7681" width="32.1796875" style="23" bestFit="1" customWidth="1"/>
    <col min="7682" max="7682" width="21.453125" style="23" bestFit="1" customWidth="1"/>
    <col min="7683" max="7683" width="11.54296875" style="23" bestFit="1" customWidth="1"/>
    <col min="7684" max="7684" width="12.26953125" style="23" bestFit="1" customWidth="1"/>
    <col min="7685" max="7685" width="10.54296875" style="23" bestFit="1" customWidth="1"/>
    <col min="7686" max="7687" width="9.1796875" style="23"/>
    <col min="7688" max="7688" width="15.81640625" style="23" customWidth="1"/>
    <col min="7689" max="7936" width="9.1796875" style="23"/>
    <col min="7937" max="7937" width="32.1796875" style="23" bestFit="1" customWidth="1"/>
    <col min="7938" max="7938" width="21.453125" style="23" bestFit="1" customWidth="1"/>
    <col min="7939" max="7939" width="11.54296875" style="23" bestFit="1" customWidth="1"/>
    <col min="7940" max="7940" width="12.26953125" style="23" bestFit="1" customWidth="1"/>
    <col min="7941" max="7941" width="10.54296875" style="23" bestFit="1" customWidth="1"/>
    <col min="7942" max="7943" width="9.1796875" style="23"/>
    <col min="7944" max="7944" width="15.81640625" style="23" customWidth="1"/>
    <col min="7945" max="8192" width="9.1796875" style="23"/>
    <col min="8193" max="8193" width="32.1796875" style="23" bestFit="1" customWidth="1"/>
    <col min="8194" max="8194" width="21.453125" style="23" bestFit="1" customWidth="1"/>
    <col min="8195" max="8195" width="11.54296875" style="23" bestFit="1" customWidth="1"/>
    <col min="8196" max="8196" width="12.26953125" style="23" bestFit="1" customWidth="1"/>
    <col min="8197" max="8197" width="10.54296875" style="23" bestFit="1" customWidth="1"/>
    <col min="8198" max="8199" width="9.1796875" style="23"/>
    <col min="8200" max="8200" width="15.81640625" style="23" customWidth="1"/>
    <col min="8201" max="8448" width="9.1796875" style="23"/>
    <col min="8449" max="8449" width="32.1796875" style="23" bestFit="1" customWidth="1"/>
    <col min="8450" max="8450" width="21.453125" style="23" bestFit="1" customWidth="1"/>
    <col min="8451" max="8451" width="11.54296875" style="23" bestFit="1" customWidth="1"/>
    <col min="8452" max="8452" width="12.26953125" style="23" bestFit="1" customWidth="1"/>
    <col min="8453" max="8453" width="10.54296875" style="23" bestFit="1" customWidth="1"/>
    <col min="8454" max="8455" width="9.1796875" style="23"/>
    <col min="8456" max="8456" width="15.81640625" style="23" customWidth="1"/>
    <col min="8457" max="8704" width="9.1796875" style="23"/>
    <col min="8705" max="8705" width="32.1796875" style="23" bestFit="1" customWidth="1"/>
    <col min="8706" max="8706" width="21.453125" style="23" bestFit="1" customWidth="1"/>
    <col min="8707" max="8707" width="11.54296875" style="23" bestFit="1" customWidth="1"/>
    <col min="8708" max="8708" width="12.26953125" style="23" bestFit="1" customWidth="1"/>
    <col min="8709" max="8709" width="10.54296875" style="23" bestFit="1" customWidth="1"/>
    <col min="8710" max="8711" width="9.1796875" style="23"/>
    <col min="8712" max="8712" width="15.81640625" style="23" customWidth="1"/>
    <col min="8713" max="8960" width="9.1796875" style="23"/>
    <col min="8961" max="8961" width="32.1796875" style="23" bestFit="1" customWidth="1"/>
    <col min="8962" max="8962" width="21.453125" style="23" bestFit="1" customWidth="1"/>
    <col min="8963" max="8963" width="11.54296875" style="23" bestFit="1" customWidth="1"/>
    <col min="8964" max="8964" width="12.26953125" style="23" bestFit="1" customWidth="1"/>
    <col min="8965" max="8965" width="10.54296875" style="23" bestFit="1" customWidth="1"/>
    <col min="8966" max="8967" width="9.1796875" style="23"/>
    <col min="8968" max="8968" width="15.81640625" style="23" customWidth="1"/>
    <col min="8969" max="9216" width="9.1796875" style="23"/>
    <col min="9217" max="9217" width="32.1796875" style="23" bestFit="1" customWidth="1"/>
    <col min="9218" max="9218" width="21.453125" style="23" bestFit="1" customWidth="1"/>
    <col min="9219" max="9219" width="11.54296875" style="23" bestFit="1" customWidth="1"/>
    <col min="9220" max="9220" width="12.26953125" style="23" bestFit="1" customWidth="1"/>
    <col min="9221" max="9221" width="10.54296875" style="23" bestFit="1" customWidth="1"/>
    <col min="9222" max="9223" width="9.1796875" style="23"/>
    <col min="9224" max="9224" width="15.81640625" style="23" customWidth="1"/>
    <col min="9225" max="9472" width="9.1796875" style="23"/>
    <col min="9473" max="9473" width="32.1796875" style="23" bestFit="1" customWidth="1"/>
    <col min="9474" max="9474" width="21.453125" style="23" bestFit="1" customWidth="1"/>
    <col min="9475" max="9475" width="11.54296875" style="23" bestFit="1" customWidth="1"/>
    <col min="9476" max="9476" width="12.26953125" style="23" bestFit="1" customWidth="1"/>
    <col min="9477" max="9477" width="10.54296875" style="23" bestFit="1" customWidth="1"/>
    <col min="9478" max="9479" width="9.1796875" style="23"/>
    <col min="9480" max="9480" width="15.81640625" style="23" customWidth="1"/>
    <col min="9481" max="9728" width="9.1796875" style="23"/>
    <col min="9729" max="9729" width="32.1796875" style="23" bestFit="1" customWidth="1"/>
    <col min="9730" max="9730" width="21.453125" style="23" bestFit="1" customWidth="1"/>
    <col min="9731" max="9731" width="11.54296875" style="23" bestFit="1" customWidth="1"/>
    <col min="9732" max="9732" width="12.26953125" style="23" bestFit="1" customWidth="1"/>
    <col min="9733" max="9733" width="10.54296875" style="23" bestFit="1" customWidth="1"/>
    <col min="9734" max="9735" width="9.1796875" style="23"/>
    <col min="9736" max="9736" width="15.81640625" style="23" customWidth="1"/>
    <col min="9737" max="9984" width="9.1796875" style="23"/>
    <col min="9985" max="9985" width="32.1796875" style="23" bestFit="1" customWidth="1"/>
    <col min="9986" max="9986" width="21.453125" style="23" bestFit="1" customWidth="1"/>
    <col min="9987" max="9987" width="11.54296875" style="23" bestFit="1" customWidth="1"/>
    <col min="9988" max="9988" width="12.26953125" style="23" bestFit="1" customWidth="1"/>
    <col min="9989" max="9989" width="10.54296875" style="23" bestFit="1" customWidth="1"/>
    <col min="9990" max="9991" width="9.1796875" style="23"/>
    <col min="9992" max="9992" width="15.81640625" style="23" customWidth="1"/>
    <col min="9993" max="10240" width="9.1796875" style="23"/>
    <col min="10241" max="10241" width="32.1796875" style="23" bestFit="1" customWidth="1"/>
    <col min="10242" max="10242" width="21.453125" style="23" bestFit="1" customWidth="1"/>
    <col min="10243" max="10243" width="11.54296875" style="23" bestFit="1" customWidth="1"/>
    <col min="10244" max="10244" width="12.26953125" style="23" bestFit="1" customWidth="1"/>
    <col min="10245" max="10245" width="10.54296875" style="23" bestFit="1" customWidth="1"/>
    <col min="10246" max="10247" width="9.1796875" style="23"/>
    <col min="10248" max="10248" width="15.81640625" style="23" customWidth="1"/>
    <col min="10249" max="10496" width="9.1796875" style="23"/>
    <col min="10497" max="10497" width="32.1796875" style="23" bestFit="1" customWidth="1"/>
    <col min="10498" max="10498" width="21.453125" style="23" bestFit="1" customWidth="1"/>
    <col min="10499" max="10499" width="11.54296875" style="23" bestFit="1" customWidth="1"/>
    <col min="10500" max="10500" width="12.26953125" style="23" bestFit="1" customWidth="1"/>
    <col min="10501" max="10501" width="10.54296875" style="23" bestFit="1" customWidth="1"/>
    <col min="10502" max="10503" width="9.1796875" style="23"/>
    <col min="10504" max="10504" width="15.81640625" style="23" customWidth="1"/>
    <col min="10505" max="10752" width="9.1796875" style="23"/>
    <col min="10753" max="10753" width="32.1796875" style="23" bestFit="1" customWidth="1"/>
    <col min="10754" max="10754" width="21.453125" style="23" bestFit="1" customWidth="1"/>
    <col min="10755" max="10755" width="11.54296875" style="23" bestFit="1" customWidth="1"/>
    <col min="10756" max="10756" width="12.26953125" style="23" bestFit="1" customWidth="1"/>
    <col min="10757" max="10757" width="10.54296875" style="23" bestFit="1" customWidth="1"/>
    <col min="10758" max="10759" width="9.1796875" style="23"/>
    <col min="10760" max="10760" width="15.81640625" style="23" customWidth="1"/>
    <col min="10761" max="11008" width="9.1796875" style="23"/>
    <col min="11009" max="11009" width="32.1796875" style="23" bestFit="1" customWidth="1"/>
    <col min="11010" max="11010" width="21.453125" style="23" bestFit="1" customWidth="1"/>
    <col min="11011" max="11011" width="11.54296875" style="23" bestFit="1" customWidth="1"/>
    <col min="11012" max="11012" width="12.26953125" style="23" bestFit="1" customWidth="1"/>
    <col min="11013" max="11013" width="10.54296875" style="23" bestFit="1" customWidth="1"/>
    <col min="11014" max="11015" width="9.1796875" style="23"/>
    <col min="11016" max="11016" width="15.81640625" style="23" customWidth="1"/>
    <col min="11017" max="11264" width="9.1796875" style="23"/>
    <col min="11265" max="11265" width="32.1796875" style="23" bestFit="1" customWidth="1"/>
    <col min="11266" max="11266" width="21.453125" style="23" bestFit="1" customWidth="1"/>
    <col min="11267" max="11267" width="11.54296875" style="23" bestFit="1" customWidth="1"/>
    <col min="11268" max="11268" width="12.26953125" style="23" bestFit="1" customWidth="1"/>
    <col min="11269" max="11269" width="10.54296875" style="23" bestFit="1" customWidth="1"/>
    <col min="11270" max="11271" width="9.1796875" style="23"/>
    <col min="11272" max="11272" width="15.81640625" style="23" customWidth="1"/>
    <col min="11273" max="11520" width="9.1796875" style="23"/>
    <col min="11521" max="11521" width="32.1796875" style="23" bestFit="1" customWidth="1"/>
    <col min="11522" max="11522" width="21.453125" style="23" bestFit="1" customWidth="1"/>
    <col min="11523" max="11523" width="11.54296875" style="23" bestFit="1" customWidth="1"/>
    <col min="11524" max="11524" width="12.26953125" style="23" bestFit="1" customWidth="1"/>
    <col min="11525" max="11525" width="10.54296875" style="23" bestFit="1" customWidth="1"/>
    <col min="11526" max="11527" width="9.1796875" style="23"/>
    <col min="11528" max="11528" width="15.81640625" style="23" customWidth="1"/>
    <col min="11529" max="11776" width="9.1796875" style="23"/>
    <col min="11777" max="11777" width="32.1796875" style="23" bestFit="1" customWidth="1"/>
    <col min="11778" max="11778" width="21.453125" style="23" bestFit="1" customWidth="1"/>
    <col min="11779" max="11779" width="11.54296875" style="23" bestFit="1" customWidth="1"/>
    <col min="11780" max="11780" width="12.26953125" style="23" bestFit="1" customWidth="1"/>
    <col min="11781" max="11781" width="10.54296875" style="23" bestFit="1" customWidth="1"/>
    <col min="11782" max="11783" width="9.1796875" style="23"/>
    <col min="11784" max="11784" width="15.81640625" style="23" customWidth="1"/>
    <col min="11785" max="12032" width="9.1796875" style="23"/>
    <col min="12033" max="12033" width="32.1796875" style="23" bestFit="1" customWidth="1"/>
    <col min="12034" max="12034" width="21.453125" style="23" bestFit="1" customWidth="1"/>
    <col min="12035" max="12035" width="11.54296875" style="23" bestFit="1" customWidth="1"/>
    <col min="12036" max="12036" width="12.26953125" style="23" bestFit="1" customWidth="1"/>
    <col min="12037" max="12037" width="10.54296875" style="23" bestFit="1" customWidth="1"/>
    <col min="12038" max="12039" width="9.1796875" style="23"/>
    <col min="12040" max="12040" width="15.81640625" style="23" customWidth="1"/>
    <col min="12041" max="12288" width="9.1796875" style="23"/>
    <col min="12289" max="12289" width="32.1796875" style="23" bestFit="1" customWidth="1"/>
    <col min="12290" max="12290" width="21.453125" style="23" bestFit="1" customWidth="1"/>
    <col min="12291" max="12291" width="11.54296875" style="23" bestFit="1" customWidth="1"/>
    <col min="12292" max="12292" width="12.26953125" style="23" bestFit="1" customWidth="1"/>
    <col min="12293" max="12293" width="10.54296875" style="23" bestFit="1" customWidth="1"/>
    <col min="12294" max="12295" width="9.1796875" style="23"/>
    <col min="12296" max="12296" width="15.81640625" style="23" customWidth="1"/>
    <col min="12297" max="12544" width="9.1796875" style="23"/>
    <col min="12545" max="12545" width="32.1796875" style="23" bestFit="1" customWidth="1"/>
    <col min="12546" max="12546" width="21.453125" style="23" bestFit="1" customWidth="1"/>
    <col min="12547" max="12547" width="11.54296875" style="23" bestFit="1" customWidth="1"/>
    <col min="12548" max="12548" width="12.26953125" style="23" bestFit="1" customWidth="1"/>
    <col min="12549" max="12549" width="10.54296875" style="23" bestFit="1" customWidth="1"/>
    <col min="12550" max="12551" width="9.1796875" style="23"/>
    <col min="12552" max="12552" width="15.81640625" style="23" customWidth="1"/>
    <col min="12553" max="12800" width="9.1796875" style="23"/>
    <col min="12801" max="12801" width="32.1796875" style="23" bestFit="1" customWidth="1"/>
    <col min="12802" max="12802" width="21.453125" style="23" bestFit="1" customWidth="1"/>
    <col min="12803" max="12803" width="11.54296875" style="23" bestFit="1" customWidth="1"/>
    <col min="12804" max="12804" width="12.26953125" style="23" bestFit="1" customWidth="1"/>
    <col min="12805" max="12805" width="10.54296875" style="23" bestFit="1" customWidth="1"/>
    <col min="12806" max="12807" width="9.1796875" style="23"/>
    <col min="12808" max="12808" width="15.81640625" style="23" customWidth="1"/>
    <col min="12809" max="13056" width="9.1796875" style="23"/>
    <col min="13057" max="13057" width="32.1796875" style="23" bestFit="1" customWidth="1"/>
    <col min="13058" max="13058" width="21.453125" style="23" bestFit="1" customWidth="1"/>
    <col min="13059" max="13059" width="11.54296875" style="23" bestFit="1" customWidth="1"/>
    <col min="13060" max="13060" width="12.26953125" style="23" bestFit="1" customWidth="1"/>
    <col min="13061" max="13061" width="10.54296875" style="23" bestFit="1" customWidth="1"/>
    <col min="13062" max="13063" width="9.1796875" style="23"/>
    <col min="13064" max="13064" width="15.81640625" style="23" customWidth="1"/>
    <col min="13065" max="13312" width="9.1796875" style="23"/>
    <col min="13313" max="13313" width="32.1796875" style="23" bestFit="1" customWidth="1"/>
    <col min="13314" max="13314" width="21.453125" style="23" bestFit="1" customWidth="1"/>
    <col min="13315" max="13315" width="11.54296875" style="23" bestFit="1" customWidth="1"/>
    <col min="13316" max="13316" width="12.26953125" style="23" bestFit="1" customWidth="1"/>
    <col min="13317" max="13317" width="10.54296875" style="23" bestFit="1" customWidth="1"/>
    <col min="13318" max="13319" width="9.1796875" style="23"/>
    <col min="13320" max="13320" width="15.81640625" style="23" customWidth="1"/>
    <col min="13321" max="13568" width="9.1796875" style="23"/>
    <col min="13569" max="13569" width="32.1796875" style="23" bestFit="1" customWidth="1"/>
    <col min="13570" max="13570" width="21.453125" style="23" bestFit="1" customWidth="1"/>
    <col min="13571" max="13571" width="11.54296875" style="23" bestFit="1" customWidth="1"/>
    <col min="13572" max="13572" width="12.26953125" style="23" bestFit="1" customWidth="1"/>
    <col min="13573" max="13573" width="10.54296875" style="23" bestFit="1" customWidth="1"/>
    <col min="13574" max="13575" width="9.1796875" style="23"/>
    <col min="13576" max="13576" width="15.81640625" style="23" customWidth="1"/>
    <col min="13577" max="13824" width="9.1796875" style="23"/>
    <col min="13825" max="13825" width="32.1796875" style="23" bestFit="1" customWidth="1"/>
    <col min="13826" max="13826" width="21.453125" style="23" bestFit="1" customWidth="1"/>
    <col min="13827" max="13827" width="11.54296875" style="23" bestFit="1" customWidth="1"/>
    <col min="13828" max="13828" width="12.26953125" style="23" bestFit="1" customWidth="1"/>
    <col min="13829" max="13829" width="10.54296875" style="23" bestFit="1" customWidth="1"/>
    <col min="13830" max="13831" width="9.1796875" style="23"/>
    <col min="13832" max="13832" width="15.81640625" style="23" customWidth="1"/>
    <col min="13833" max="14080" width="9.1796875" style="23"/>
    <col min="14081" max="14081" width="32.1796875" style="23" bestFit="1" customWidth="1"/>
    <col min="14082" max="14082" width="21.453125" style="23" bestFit="1" customWidth="1"/>
    <col min="14083" max="14083" width="11.54296875" style="23" bestFit="1" customWidth="1"/>
    <col min="14084" max="14084" width="12.26953125" style="23" bestFit="1" customWidth="1"/>
    <col min="14085" max="14085" width="10.54296875" style="23" bestFit="1" customWidth="1"/>
    <col min="14086" max="14087" width="9.1796875" style="23"/>
    <col min="14088" max="14088" width="15.81640625" style="23" customWidth="1"/>
    <col min="14089" max="14336" width="9.1796875" style="23"/>
    <col min="14337" max="14337" width="32.1796875" style="23" bestFit="1" customWidth="1"/>
    <col min="14338" max="14338" width="21.453125" style="23" bestFit="1" customWidth="1"/>
    <col min="14339" max="14339" width="11.54296875" style="23" bestFit="1" customWidth="1"/>
    <col min="14340" max="14340" width="12.26953125" style="23" bestFit="1" customWidth="1"/>
    <col min="14341" max="14341" width="10.54296875" style="23" bestFit="1" customWidth="1"/>
    <col min="14342" max="14343" width="9.1796875" style="23"/>
    <col min="14344" max="14344" width="15.81640625" style="23" customWidth="1"/>
    <col min="14345" max="14592" width="9.1796875" style="23"/>
    <col min="14593" max="14593" width="32.1796875" style="23" bestFit="1" customWidth="1"/>
    <col min="14594" max="14594" width="21.453125" style="23" bestFit="1" customWidth="1"/>
    <col min="14595" max="14595" width="11.54296875" style="23" bestFit="1" customWidth="1"/>
    <col min="14596" max="14596" width="12.26953125" style="23" bestFit="1" customWidth="1"/>
    <col min="14597" max="14597" width="10.54296875" style="23" bestFit="1" customWidth="1"/>
    <col min="14598" max="14599" width="9.1796875" style="23"/>
    <col min="14600" max="14600" width="15.81640625" style="23" customWidth="1"/>
    <col min="14601" max="14848" width="9.1796875" style="23"/>
    <col min="14849" max="14849" width="32.1796875" style="23" bestFit="1" customWidth="1"/>
    <col min="14850" max="14850" width="21.453125" style="23" bestFit="1" customWidth="1"/>
    <col min="14851" max="14851" width="11.54296875" style="23" bestFit="1" customWidth="1"/>
    <col min="14852" max="14852" width="12.26953125" style="23" bestFit="1" customWidth="1"/>
    <col min="14853" max="14853" width="10.54296875" style="23" bestFit="1" customWidth="1"/>
    <col min="14854" max="14855" width="9.1796875" style="23"/>
    <col min="14856" max="14856" width="15.81640625" style="23" customWidth="1"/>
    <col min="14857" max="15104" width="9.1796875" style="23"/>
    <col min="15105" max="15105" width="32.1796875" style="23" bestFit="1" customWidth="1"/>
    <col min="15106" max="15106" width="21.453125" style="23" bestFit="1" customWidth="1"/>
    <col min="15107" max="15107" width="11.54296875" style="23" bestFit="1" customWidth="1"/>
    <col min="15108" max="15108" width="12.26953125" style="23" bestFit="1" customWidth="1"/>
    <col min="15109" max="15109" width="10.54296875" style="23" bestFit="1" customWidth="1"/>
    <col min="15110" max="15111" width="9.1796875" style="23"/>
    <col min="15112" max="15112" width="15.81640625" style="23" customWidth="1"/>
    <col min="15113" max="15360" width="9.1796875" style="23"/>
    <col min="15361" max="15361" width="32.1796875" style="23" bestFit="1" customWidth="1"/>
    <col min="15362" max="15362" width="21.453125" style="23" bestFit="1" customWidth="1"/>
    <col min="15363" max="15363" width="11.54296875" style="23" bestFit="1" customWidth="1"/>
    <col min="15364" max="15364" width="12.26953125" style="23" bestFit="1" customWidth="1"/>
    <col min="15365" max="15365" width="10.54296875" style="23" bestFit="1" customWidth="1"/>
    <col min="15366" max="15367" width="9.1796875" style="23"/>
    <col min="15368" max="15368" width="15.81640625" style="23" customWidth="1"/>
    <col min="15369" max="15616" width="9.1796875" style="23"/>
    <col min="15617" max="15617" width="32.1796875" style="23" bestFit="1" customWidth="1"/>
    <col min="15618" max="15618" width="21.453125" style="23" bestFit="1" customWidth="1"/>
    <col min="15619" max="15619" width="11.54296875" style="23" bestFit="1" customWidth="1"/>
    <col min="15620" max="15620" width="12.26953125" style="23" bestFit="1" customWidth="1"/>
    <col min="15621" max="15621" width="10.54296875" style="23" bestFit="1" customWidth="1"/>
    <col min="15622" max="15623" width="9.1796875" style="23"/>
    <col min="15624" max="15624" width="15.81640625" style="23" customWidth="1"/>
    <col min="15625" max="15872" width="9.1796875" style="23"/>
    <col min="15873" max="15873" width="32.1796875" style="23" bestFit="1" customWidth="1"/>
    <col min="15874" max="15874" width="21.453125" style="23" bestFit="1" customWidth="1"/>
    <col min="15875" max="15875" width="11.54296875" style="23" bestFit="1" customWidth="1"/>
    <col min="15876" max="15876" width="12.26953125" style="23" bestFit="1" customWidth="1"/>
    <col min="15877" max="15877" width="10.54296875" style="23" bestFit="1" customWidth="1"/>
    <col min="15878" max="15879" width="9.1796875" style="23"/>
    <col min="15880" max="15880" width="15.81640625" style="23" customWidth="1"/>
    <col min="15881" max="16128" width="9.1796875" style="23"/>
    <col min="16129" max="16129" width="32.1796875" style="23" bestFit="1" customWidth="1"/>
    <col min="16130" max="16130" width="21.453125" style="23" bestFit="1" customWidth="1"/>
    <col min="16131" max="16131" width="11.54296875" style="23" bestFit="1" customWidth="1"/>
    <col min="16132" max="16132" width="12.26953125" style="23" bestFit="1" customWidth="1"/>
    <col min="16133" max="16133" width="10.54296875" style="23" bestFit="1" customWidth="1"/>
    <col min="16134" max="16135" width="9.1796875" style="23"/>
    <col min="16136" max="16136" width="15.81640625" style="23" customWidth="1"/>
    <col min="16137" max="16384" width="9.1796875" style="23"/>
  </cols>
  <sheetData>
    <row r="1" spans="1:8" x14ac:dyDescent="0.35">
      <c r="G1" s="105" t="s">
        <v>150</v>
      </c>
    </row>
    <row r="2" spans="1:8" x14ac:dyDescent="0.35">
      <c r="G2" s="106" t="s">
        <v>151</v>
      </c>
    </row>
    <row r="3" spans="1:8" x14ac:dyDescent="0.35">
      <c r="G3" s="106" t="s">
        <v>152</v>
      </c>
    </row>
    <row r="4" spans="1:8" x14ac:dyDescent="0.35">
      <c r="G4" s="106" t="s">
        <v>153</v>
      </c>
    </row>
    <row r="5" spans="1:8" x14ac:dyDescent="0.35">
      <c r="G5" s="106" t="s">
        <v>154</v>
      </c>
    </row>
    <row r="7" spans="1:8" s="35" customFormat="1" x14ac:dyDescent="0.35">
      <c r="A7" s="43" t="s">
        <v>22</v>
      </c>
      <c r="B7" s="44"/>
      <c r="C7" s="44"/>
      <c r="E7" s="44"/>
      <c r="F7" s="44"/>
      <c r="G7" s="107" t="s">
        <v>115</v>
      </c>
    </row>
    <row r="8" spans="1:8" s="35" customFormat="1" x14ac:dyDescent="0.35">
      <c r="A8" s="97" t="s">
        <v>110</v>
      </c>
      <c r="B8" s="33"/>
      <c r="F8" s="45"/>
      <c r="G8" s="107" t="s">
        <v>116</v>
      </c>
    </row>
    <row r="9" spans="1:8" s="35" customFormat="1" x14ac:dyDescent="0.35">
      <c r="A9" s="97" t="s">
        <v>111</v>
      </c>
      <c r="B9" s="33"/>
      <c r="F9" s="45"/>
    </row>
    <row r="10" spans="1:8" s="35" customFormat="1" x14ac:dyDescent="0.35">
      <c r="A10" s="97" t="s">
        <v>145</v>
      </c>
      <c r="B10" s="33"/>
      <c r="F10" s="45"/>
    </row>
    <row r="11" spans="1:8" s="35" customFormat="1" x14ac:dyDescent="0.35">
      <c r="A11" s="97" t="s">
        <v>112</v>
      </c>
      <c r="B11" s="33"/>
      <c r="C11" s="45"/>
      <c r="D11" s="45"/>
      <c r="E11" s="45"/>
      <c r="F11" s="45"/>
    </row>
    <row r="12" spans="1:8" s="35" customFormat="1" x14ac:dyDescent="0.35">
      <c r="A12" s="43"/>
      <c r="C12" s="45"/>
      <c r="D12" s="45"/>
      <c r="E12" s="45"/>
      <c r="F12" s="45"/>
    </row>
    <row r="13" spans="1:8" s="35" customFormat="1" x14ac:dyDescent="0.35">
      <c r="A13" s="109" t="s">
        <v>78</v>
      </c>
      <c r="B13" s="109"/>
      <c r="C13" s="45"/>
      <c r="D13" s="45"/>
      <c r="E13" s="45"/>
      <c r="F13" s="45"/>
      <c r="G13" s="45"/>
      <c r="H13" s="45"/>
    </row>
    <row r="14" spans="1:8" s="35" customFormat="1" x14ac:dyDescent="0.35">
      <c r="A14" s="36"/>
      <c r="B14" s="37" t="s">
        <v>11</v>
      </c>
      <c r="C14" s="37" t="s">
        <v>12</v>
      </c>
      <c r="D14" s="37" t="s">
        <v>51</v>
      </c>
      <c r="E14" s="45"/>
      <c r="F14" s="45"/>
    </row>
    <row r="15" spans="1:8" s="35" customFormat="1" x14ac:dyDescent="0.35">
      <c r="A15" s="39">
        <v>1</v>
      </c>
      <c r="B15" s="40" t="s">
        <v>3</v>
      </c>
      <c r="C15" s="59">
        <f>IF(D15=75,ROUNDDOWN($C$26*D15/100,2),ROUND($C$26*D15/100,2))</f>
        <v>420660</v>
      </c>
      <c r="D15" s="60">
        <v>75</v>
      </c>
      <c r="E15" s="45"/>
      <c r="F15" s="45"/>
    </row>
    <row r="16" spans="1:8" s="35" customFormat="1" x14ac:dyDescent="0.35">
      <c r="A16" s="39">
        <v>2</v>
      </c>
      <c r="B16" s="40" t="s">
        <v>13</v>
      </c>
      <c r="C16" s="59">
        <f>ROUND($C$26*D16/100,2)</f>
        <v>140220</v>
      </c>
      <c r="D16" s="60">
        <v>25</v>
      </c>
      <c r="E16" s="45"/>
      <c r="F16" s="45"/>
    </row>
    <row r="17" spans="1:7" s="35" customFormat="1" x14ac:dyDescent="0.35">
      <c r="A17" s="39">
        <v>3</v>
      </c>
      <c r="B17" s="40" t="s">
        <v>15</v>
      </c>
      <c r="C17" s="59">
        <f>ROUND($C$26*D17/100,2)</f>
        <v>0</v>
      </c>
      <c r="D17" s="60"/>
      <c r="E17" s="45"/>
      <c r="F17" s="45"/>
    </row>
    <row r="18" spans="1:7" s="35" customFormat="1" x14ac:dyDescent="0.35">
      <c r="A18" s="39">
        <v>4</v>
      </c>
      <c r="B18" s="40" t="s">
        <v>14</v>
      </c>
      <c r="C18" s="59">
        <f>ROUND($C$26*D18/100,2)</f>
        <v>0</v>
      </c>
      <c r="D18" s="60"/>
      <c r="E18" s="45"/>
      <c r="F18" s="45"/>
    </row>
    <row r="19" spans="1:7" s="35" customFormat="1" x14ac:dyDescent="0.35">
      <c r="A19" s="39">
        <v>5</v>
      </c>
      <c r="B19" s="40" t="s">
        <v>40</v>
      </c>
      <c r="C19" s="59">
        <f>ROUND($C$26*D19/100,2)</f>
        <v>0</v>
      </c>
      <c r="D19" s="60"/>
      <c r="E19" s="45"/>
      <c r="F19" s="45"/>
    </row>
    <row r="20" spans="1:7" s="35" customFormat="1" x14ac:dyDescent="0.35">
      <c r="A20" s="110" t="s">
        <v>52</v>
      </c>
      <c r="B20" s="111"/>
      <c r="C20" s="46">
        <f>SUM(C15:C19)</f>
        <v>560880</v>
      </c>
      <c r="D20" s="46">
        <f>SUM(D15:D19)</f>
        <v>100</v>
      </c>
    </row>
    <row r="21" spans="1:7" s="35" customFormat="1" x14ac:dyDescent="0.35">
      <c r="A21" s="43"/>
      <c r="C21" s="45"/>
      <c r="D21" s="45"/>
      <c r="E21" s="45"/>
      <c r="F21" s="45"/>
    </row>
    <row r="22" spans="1:7" s="35" customFormat="1" x14ac:dyDescent="0.35">
      <c r="A22" s="112" t="s">
        <v>77</v>
      </c>
      <c r="B22" s="112"/>
    </row>
    <row r="23" spans="1:7" s="35" customFormat="1" x14ac:dyDescent="0.35">
      <c r="A23" s="113" t="s">
        <v>26</v>
      </c>
      <c r="B23" s="116"/>
      <c r="C23" s="37" t="s">
        <v>16</v>
      </c>
      <c r="D23" s="47" t="s">
        <v>37</v>
      </c>
      <c r="E23" s="48"/>
    </row>
    <row r="24" spans="1:7" s="35" customFormat="1" x14ac:dyDescent="0.35">
      <c r="A24" s="40" t="s">
        <v>72</v>
      </c>
      <c r="B24" s="40"/>
      <c r="C24" s="59">
        <f>G31</f>
        <v>560880</v>
      </c>
      <c r="D24" s="59">
        <f>IFERROR((ROUND(C24/$C$25*100,2)),0)</f>
        <v>100</v>
      </c>
      <c r="E24" s="49"/>
    </row>
    <row r="25" spans="1:7" s="35" customFormat="1" x14ac:dyDescent="0.35">
      <c r="A25" s="117" t="s">
        <v>27</v>
      </c>
      <c r="B25" s="118"/>
      <c r="C25" s="61">
        <f>C24</f>
        <v>560880</v>
      </c>
      <c r="D25" s="61"/>
      <c r="E25" s="49"/>
    </row>
    <row r="26" spans="1:7" s="35" customFormat="1" x14ac:dyDescent="0.35">
      <c r="A26" s="113" t="s">
        <v>28</v>
      </c>
      <c r="B26" s="116"/>
      <c r="C26" s="62">
        <f>SUM(C25:C25)</f>
        <v>560880</v>
      </c>
      <c r="D26" s="62"/>
      <c r="E26" s="50"/>
    </row>
    <row r="27" spans="1:7" s="35" customFormat="1" x14ac:dyDescent="0.35"/>
    <row r="28" spans="1:7" s="35" customFormat="1" x14ac:dyDescent="0.35">
      <c r="A28" s="51" t="s">
        <v>124</v>
      </c>
      <c r="B28" s="43"/>
    </row>
    <row r="29" spans="1:7" s="35" customFormat="1" x14ac:dyDescent="0.35">
      <c r="A29" s="37" t="s">
        <v>29</v>
      </c>
      <c r="B29" s="37" t="s">
        <v>2</v>
      </c>
      <c r="C29" s="37" t="s">
        <v>30</v>
      </c>
      <c r="D29" s="37" t="s">
        <v>31</v>
      </c>
      <c r="E29" s="37" t="s">
        <v>36</v>
      </c>
      <c r="F29" s="37" t="s">
        <v>107</v>
      </c>
      <c r="G29" s="47" t="s">
        <v>16</v>
      </c>
    </row>
    <row r="30" spans="1:7" s="35" customFormat="1" x14ac:dyDescent="0.35">
      <c r="A30" s="52" t="s">
        <v>32</v>
      </c>
      <c r="B30" s="53"/>
      <c r="C30" s="53"/>
      <c r="D30" s="53"/>
      <c r="E30" s="53"/>
      <c r="F30" s="53"/>
      <c r="G30" s="53"/>
    </row>
    <row r="31" spans="1:7" s="29" customFormat="1" x14ac:dyDescent="0.35">
      <c r="A31" s="69" t="s">
        <v>33</v>
      </c>
      <c r="B31" s="69" t="s">
        <v>72</v>
      </c>
      <c r="C31" s="69"/>
      <c r="D31" s="69"/>
      <c r="E31" s="69"/>
      <c r="F31" s="69"/>
      <c r="G31" s="71">
        <f>SUM(G32:G33)</f>
        <v>560880</v>
      </c>
    </row>
    <row r="32" spans="1:7" s="29" customFormat="1" ht="201.5" x14ac:dyDescent="0.35">
      <c r="A32" s="91" t="s">
        <v>114</v>
      </c>
      <c r="B32" s="92" t="s">
        <v>126</v>
      </c>
      <c r="C32" s="92" t="s">
        <v>127</v>
      </c>
      <c r="D32" s="93" t="s">
        <v>50</v>
      </c>
      <c r="E32" s="93">
        <v>1</v>
      </c>
      <c r="F32" s="96">
        <v>457200</v>
      </c>
      <c r="G32" s="94">
        <f>ROUND(E32*F32,2)</f>
        <v>457200</v>
      </c>
    </row>
    <row r="33" spans="1:8" s="35" customFormat="1" ht="77.5" x14ac:dyDescent="0.35">
      <c r="A33" s="100" t="s">
        <v>139</v>
      </c>
      <c r="B33" s="101" t="s">
        <v>143</v>
      </c>
      <c r="C33" s="101" t="s">
        <v>144</v>
      </c>
      <c r="D33" s="102" t="s">
        <v>50</v>
      </c>
      <c r="E33" s="102">
        <v>1</v>
      </c>
      <c r="F33" s="103">
        <v>103680</v>
      </c>
      <c r="G33" s="104">
        <f>ROUND(E33*F33,2)</f>
        <v>103680</v>
      </c>
      <c r="H33" s="95"/>
    </row>
    <row r="34" spans="1:8" s="35" customFormat="1" x14ac:dyDescent="0.35">
      <c r="A34" s="119" t="s">
        <v>35</v>
      </c>
      <c r="B34" s="120"/>
      <c r="C34" s="120"/>
      <c r="D34" s="120"/>
      <c r="E34" s="120"/>
      <c r="F34" s="121"/>
      <c r="G34" s="46">
        <f>SUM(G32:G33)</f>
        <v>560880</v>
      </c>
    </row>
    <row r="35" spans="1:8" s="35" customFormat="1" x14ac:dyDescent="0.35">
      <c r="A35" s="113" t="s">
        <v>8</v>
      </c>
      <c r="B35" s="114"/>
      <c r="C35" s="114"/>
      <c r="D35" s="114"/>
      <c r="E35" s="114"/>
      <c r="F35" s="115"/>
      <c r="G35" s="64">
        <f>SUM(G34:G34)</f>
        <v>560880</v>
      </c>
    </row>
    <row r="36" spans="1:8" s="35" customFormat="1" x14ac:dyDescent="0.35"/>
    <row r="37" spans="1:8" x14ac:dyDescent="0.35">
      <c r="A37" s="35"/>
      <c r="B37" s="35"/>
      <c r="C37" s="35"/>
      <c r="D37" s="35"/>
      <c r="E37" s="35"/>
      <c r="F37" s="35"/>
      <c r="G37" s="35"/>
    </row>
    <row r="38" spans="1:8" x14ac:dyDescent="0.35">
      <c r="A38" s="35"/>
      <c r="B38" s="35"/>
      <c r="C38" s="35"/>
      <c r="D38" s="35"/>
      <c r="E38" s="35"/>
      <c r="F38" s="35"/>
      <c r="G38" s="35"/>
    </row>
  </sheetData>
  <sheetProtection formatCells="0" formatColumns="0" formatRows="0" insertRows="0" deleteRows="0" selectLockedCells="1"/>
  <dataConsolidate/>
  <mergeCells count="8">
    <mergeCell ref="A13:B13"/>
    <mergeCell ref="A20:B20"/>
    <mergeCell ref="A22:B22"/>
    <mergeCell ref="A35:F35"/>
    <mergeCell ref="A23:B23"/>
    <mergeCell ref="A25:B25"/>
    <mergeCell ref="A26:B26"/>
    <mergeCell ref="A34:F34"/>
  </mergeCells>
  <conditionalFormatting sqref="E14">
    <cfRule type="cellIs" dxfId="22" priority="6" operator="notBetween">
      <formula>0</formula>
      <formula>75</formula>
    </cfRule>
  </conditionalFormatting>
  <conditionalFormatting sqref="D20">
    <cfRule type="cellIs" dxfId="21" priority="1" operator="equal">
      <formula>0</formula>
    </cfRule>
    <cfRule type="cellIs" dxfId="20" priority="4" operator="lessThan">
      <formula>100</formula>
    </cfRule>
    <cfRule type="cellIs" dxfId="19" priority="5" operator="greaterThan">
      <formula>100</formula>
    </cfRule>
  </conditionalFormatting>
  <dataValidations xWindow="625" yWindow="324" count="13">
    <dataValidation type="decimal" operator="equal" allowBlank="1" showInputMessage="1" showErrorMessage="1" promptTitle="Tähelepanu!" prompt="AMIF tulu peab võrduma AMIF kuluga." sqref="B65538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B131074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B196610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B262146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B327682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B393218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B458754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B524290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B589826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B655362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B720898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B786434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B851970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B917506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B983042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ormula1>G65523</formula1>
    </dataValidation>
    <dataValidation type="decimal" operator="equal" allowBlank="1" showInputMessage="1" showErrorMessage="1" promptTitle="Tähelepanu!" prompt="Kogusumma peab olema võrdne projekti kogukuludega." sqref="B65534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70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6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2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8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4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50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6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2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8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4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30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6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2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8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formula1>G65523</formula1>
    </dataValidation>
    <dataValidation type="decimal" operator="lessThan" allowBlank="1" showInputMessage="1" showErrorMessage="1" promptTitle="Tähelepanu!" prompt="SiM toetus on kuni 25% projekti kogukuludest."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formula1>JB65523*0.25</formula1>
    </dataValidation>
    <dataValidation type="decimal" operator="lessThan" allowBlank="1" showInputMessage="1" showErrorMessage="1" promptTitle="Tähelepanu!" prompt="AMIF toetus on kuni 75% kogukuludest." sqref="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formula1>JB65523*0.75</formula1>
    </dataValidation>
    <dataValidation type="decimal" operator="lessThan" allowBlank="1" showInputMessage="1" showErrorMessage="1" promptTitle="Tähelepanu!" prompt="Kaudsed kulud moodustavad otsestest kuludest kuni 7%." sqref="JB65522:JD65522 SX65522:SZ65522 ACT65522:ACV65522 AMP65522:AMR65522 AWL65522:AWN65522 BGH65522:BGJ65522 BQD65522:BQF65522 BZZ65522:CAB65522 CJV65522:CJX65522 CTR65522:CTT65522 DDN65522:DDP65522 DNJ65522:DNL65522 DXF65522:DXH65522 EHB65522:EHD65522 EQX65522:EQZ65522 FAT65522:FAV65522 FKP65522:FKR65522 FUL65522:FUN65522 GEH65522:GEJ65522 GOD65522:GOF65522 GXZ65522:GYB65522 HHV65522:HHX65522 HRR65522:HRT65522 IBN65522:IBP65522 ILJ65522:ILL65522 IVF65522:IVH65522 JFB65522:JFD65522 JOX65522:JOZ65522 JYT65522:JYV65522 KIP65522:KIR65522 KSL65522:KSN65522 LCH65522:LCJ65522 LMD65522:LMF65522 LVZ65522:LWB65522 MFV65522:MFX65522 MPR65522:MPT65522 MZN65522:MZP65522 NJJ65522:NJL65522 NTF65522:NTH65522 ODB65522:ODD65522 OMX65522:OMZ65522 OWT65522:OWV65522 PGP65522:PGR65522 PQL65522:PQN65522 QAH65522:QAJ65522 QKD65522:QKF65522 QTZ65522:QUB65522 RDV65522:RDX65522 RNR65522:RNT65522 RXN65522:RXP65522 SHJ65522:SHL65522 SRF65522:SRH65522 TBB65522:TBD65522 TKX65522:TKZ65522 TUT65522:TUV65522 UEP65522:UER65522 UOL65522:UON65522 UYH65522:UYJ65522 VID65522:VIF65522 VRZ65522:VSB65522 WBV65522:WBX65522 WLR65522:WLT65522 WVN65522:WVP65522 JB131058:JD131058 SX131058:SZ131058 ACT131058:ACV131058 AMP131058:AMR131058 AWL131058:AWN131058 BGH131058:BGJ131058 BQD131058:BQF131058 BZZ131058:CAB131058 CJV131058:CJX131058 CTR131058:CTT131058 DDN131058:DDP131058 DNJ131058:DNL131058 DXF131058:DXH131058 EHB131058:EHD131058 EQX131058:EQZ131058 FAT131058:FAV131058 FKP131058:FKR131058 FUL131058:FUN131058 GEH131058:GEJ131058 GOD131058:GOF131058 GXZ131058:GYB131058 HHV131058:HHX131058 HRR131058:HRT131058 IBN131058:IBP131058 ILJ131058:ILL131058 IVF131058:IVH131058 JFB131058:JFD131058 JOX131058:JOZ131058 JYT131058:JYV131058 KIP131058:KIR131058 KSL131058:KSN131058 LCH131058:LCJ131058 LMD131058:LMF131058 LVZ131058:LWB131058 MFV131058:MFX131058 MPR131058:MPT131058 MZN131058:MZP131058 NJJ131058:NJL131058 NTF131058:NTH131058 ODB131058:ODD131058 OMX131058:OMZ131058 OWT131058:OWV131058 PGP131058:PGR131058 PQL131058:PQN131058 QAH131058:QAJ131058 QKD131058:QKF131058 QTZ131058:QUB131058 RDV131058:RDX131058 RNR131058:RNT131058 RXN131058:RXP131058 SHJ131058:SHL131058 SRF131058:SRH131058 TBB131058:TBD131058 TKX131058:TKZ131058 TUT131058:TUV131058 UEP131058:UER131058 UOL131058:UON131058 UYH131058:UYJ131058 VID131058:VIF131058 VRZ131058:VSB131058 WBV131058:WBX131058 WLR131058:WLT131058 WVN131058:WVP131058 JB196594:JD196594 SX196594:SZ196594 ACT196594:ACV196594 AMP196594:AMR196594 AWL196594:AWN196594 BGH196594:BGJ196594 BQD196594:BQF196594 BZZ196594:CAB196594 CJV196594:CJX196594 CTR196594:CTT196594 DDN196594:DDP196594 DNJ196594:DNL196594 DXF196594:DXH196594 EHB196594:EHD196594 EQX196594:EQZ196594 FAT196594:FAV196594 FKP196594:FKR196594 FUL196594:FUN196594 GEH196594:GEJ196594 GOD196594:GOF196594 GXZ196594:GYB196594 HHV196594:HHX196594 HRR196594:HRT196594 IBN196594:IBP196594 ILJ196594:ILL196594 IVF196594:IVH196594 JFB196594:JFD196594 JOX196594:JOZ196594 JYT196594:JYV196594 KIP196594:KIR196594 KSL196594:KSN196594 LCH196594:LCJ196594 LMD196594:LMF196594 LVZ196594:LWB196594 MFV196594:MFX196594 MPR196594:MPT196594 MZN196594:MZP196594 NJJ196594:NJL196594 NTF196594:NTH196594 ODB196594:ODD196594 OMX196594:OMZ196594 OWT196594:OWV196594 PGP196594:PGR196594 PQL196594:PQN196594 QAH196594:QAJ196594 QKD196594:QKF196594 QTZ196594:QUB196594 RDV196594:RDX196594 RNR196594:RNT196594 RXN196594:RXP196594 SHJ196594:SHL196594 SRF196594:SRH196594 TBB196594:TBD196594 TKX196594:TKZ196594 TUT196594:TUV196594 UEP196594:UER196594 UOL196594:UON196594 UYH196594:UYJ196594 VID196594:VIF196594 VRZ196594:VSB196594 WBV196594:WBX196594 WLR196594:WLT196594 WVN196594:WVP196594 JB262130:JD262130 SX262130:SZ262130 ACT262130:ACV262130 AMP262130:AMR262130 AWL262130:AWN262130 BGH262130:BGJ262130 BQD262130:BQF262130 BZZ262130:CAB262130 CJV262130:CJX262130 CTR262130:CTT262130 DDN262130:DDP262130 DNJ262130:DNL262130 DXF262130:DXH262130 EHB262130:EHD262130 EQX262130:EQZ262130 FAT262130:FAV262130 FKP262130:FKR262130 FUL262130:FUN262130 GEH262130:GEJ262130 GOD262130:GOF262130 GXZ262130:GYB262130 HHV262130:HHX262130 HRR262130:HRT262130 IBN262130:IBP262130 ILJ262130:ILL262130 IVF262130:IVH262130 JFB262130:JFD262130 JOX262130:JOZ262130 JYT262130:JYV262130 KIP262130:KIR262130 KSL262130:KSN262130 LCH262130:LCJ262130 LMD262130:LMF262130 LVZ262130:LWB262130 MFV262130:MFX262130 MPR262130:MPT262130 MZN262130:MZP262130 NJJ262130:NJL262130 NTF262130:NTH262130 ODB262130:ODD262130 OMX262130:OMZ262130 OWT262130:OWV262130 PGP262130:PGR262130 PQL262130:PQN262130 QAH262130:QAJ262130 QKD262130:QKF262130 QTZ262130:QUB262130 RDV262130:RDX262130 RNR262130:RNT262130 RXN262130:RXP262130 SHJ262130:SHL262130 SRF262130:SRH262130 TBB262130:TBD262130 TKX262130:TKZ262130 TUT262130:TUV262130 UEP262130:UER262130 UOL262130:UON262130 UYH262130:UYJ262130 VID262130:VIF262130 VRZ262130:VSB262130 WBV262130:WBX262130 WLR262130:WLT262130 WVN262130:WVP262130 JB327666:JD327666 SX327666:SZ327666 ACT327666:ACV327666 AMP327666:AMR327666 AWL327666:AWN327666 BGH327666:BGJ327666 BQD327666:BQF327666 BZZ327666:CAB327666 CJV327666:CJX327666 CTR327666:CTT327666 DDN327666:DDP327666 DNJ327666:DNL327666 DXF327666:DXH327666 EHB327666:EHD327666 EQX327666:EQZ327666 FAT327666:FAV327666 FKP327666:FKR327666 FUL327666:FUN327666 GEH327666:GEJ327666 GOD327666:GOF327666 GXZ327666:GYB327666 HHV327666:HHX327666 HRR327666:HRT327666 IBN327666:IBP327666 ILJ327666:ILL327666 IVF327666:IVH327666 JFB327666:JFD327666 JOX327666:JOZ327666 JYT327666:JYV327666 KIP327666:KIR327666 KSL327666:KSN327666 LCH327666:LCJ327666 LMD327666:LMF327666 LVZ327666:LWB327666 MFV327666:MFX327666 MPR327666:MPT327666 MZN327666:MZP327666 NJJ327666:NJL327666 NTF327666:NTH327666 ODB327666:ODD327666 OMX327666:OMZ327666 OWT327666:OWV327666 PGP327666:PGR327666 PQL327666:PQN327666 QAH327666:QAJ327666 QKD327666:QKF327666 QTZ327666:QUB327666 RDV327666:RDX327666 RNR327666:RNT327666 RXN327666:RXP327666 SHJ327666:SHL327666 SRF327666:SRH327666 TBB327666:TBD327666 TKX327666:TKZ327666 TUT327666:TUV327666 UEP327666:UER327666 UOL327666:UON327666 UYH327666:UYJ327666 VID327666:VIF327666 VRZ327666:VSB327666 WBV327666:WBX327666 WLR327666:WLT327666 WVN327666:WVP327666 JB393202:JD393202 SX393202:SZ393202 ACT393202:ACV393202 AMP393202:AMR393202 AWL393202:AWN393202 BGH393202:BGJ393202 BQD393202:BQF393202 BZZ393202:CAB393202 CJV393202:CJX393202 CTR393202:CTT393202 DDN393202:DDP393202 DNJ393202:DNL393202 DXF393202:DXH393202 EHB393202:EHD393202 EQX393202:EQZ393202 FAT393202:FAV393202 FKP393202:FKR393202 FUL393202:FUN393202 GEH393202:GEJ393202 GOD393202:GOF393202 GXZ393202:GYB393202 HHV393202:HHX393202 HRR393202:HRT393202 IBN393202:IBP393202 ILJ393202:ILL393202 IVF393202:IVH393202 JFB393202:JFD393202 JOX393202:JOZ393202 JYT393202:JYV393202 KIP393202:KIR393202 KSL393202:KSN393202 LCH393202:LCJ393202 LMD393202:LMF393202 LVZ393202:LWB393202 MFV393202:MFX393202 MPR393202:MPT393202 MZN393202:MZP393202 NJJ393202:NJL393202 NTF393202:NTH393202 ODB393202:ODD393202 OMX393202:OMZ393202 OWT393202:OWV393202 PGP393202:PGR393202 PQL393202:PQN393202 QAH393202:QAJ393202 QKD393202:QKF393202 QTZ393202:QUB393202 RDV393202:RDX393202 RNR393202:RNT393202 RXN393202:RXP393202 SHJ393202:SHL393202 SRF393202:SRH393202 TBB393202:TBD393202 TKX393202:TKZ393202 TUT393202:TUV393202 UEP393202:UER393202 UOL393202:UON393202 UYH393202:UYJ393202 VID393202:VIF393202 VRZ393202:VSB393202 WBV393202:WBX393202 WLR393202:WLT393202 WVN393202:WVP393202 JB458738:JD458738 SX458738:SZ458738 ACT458738:ACV458738 AMP458738:AMR458738 AWL458738:AWN458738 BGH458738:BGJ458738 BQD458738:BQF458738 BZZ458738:CAB458738 CJV458738:CJX458738 CTR458738:CTT458738 DDN458738:DDP458738 DNJ458738:DNL458738 DXF458738:DXH458738 EHB458738:EHD458738 EQX458738:EQZ458738 FAT458738:FAV458738 FKP458738:FKR458738 FUL458738:FUN458738 GEH458738:GEJ458738 GOD458738:GOF458738 GXZ458738:GYB458738 HHV458738:HHX458738 HRR458738:HRT458738 IBN458738:IBP458738 ILJ458738:ILL458738 IVF458738:IVH458738 JFB458738:JFD458738 JOX458738:JOZ458738 JYT458738:JYV458738 KIP458738:KIR458738 KSL458738:KSN458738 LCH458738:LCJ458738 LMD458738:LMF458738 LVZ458738:LWB458738 MFV458738:MFX458738 MPR458738:MPT458738 MZN458738:MZP458738 NJJ458738:NJL458738 NTF458738:NTH458738 ODB458738:ODD458738 OMX458738:OMZ458738 OWT458738:OWV458738 PGP458738:PGR458738 PQL458738:PQN458738 QAH458738:QAJ458738 QKD458738:QKF458738 QTZ458738:QUB458738 RDV458738:RDX458738 RNR458738:RNT458738 RXN458738:RXP458738 SHJ458738:SHL458738 SRF458738:SRH458738 TBB458738:TBD458738 TKX458738:TKZ458738 TUT458738:TUV458738 UEP458738:UER458738 UOL458738:UON458738 UYH458738:UYJ458738 VID458738:VIF458738 VRZ458738:VSB458738 WBV458738:WBX458738 WLR458738:WLT458738 WVN458738:WVP458738 JB524274:JD524274 SX524274:SZ524274 ACT524274:ACV524274 AMP524274:AMR524274 AWL524274:AWN524274 BGH524274:BGJ524274 BQD524274:BQF524274 BZZ524274:CAB524274 CJV524274:CJX524274 CTR524274:CTT524274 DDN524274:DDP524274 DNJ524274:DNL524274 DXF524274:DXH524274 EHB524274:EHD524274 EQX524274:EQZ524274 FAT524274:FAV524274 FKP524274:FKR524274 FUL524274:FUN524274 GEH524274:GEJ524274 GOD524274:GOF524274 GXZ524274:GYB524274 HHV524274:HHX524274 HRR524274:HRT524274 IBN524274:IBP524274 ILJ524274:ILL524274 IVF524274:IVH524274 JFB524274:JFD524274 JOX524274:JOZ524274 JYT524274:JYV524274 KIP524274:KIR524274 KSL524274:KSN524274 LCH524274:LCJ524274 LMD524274:LMF524274 LVZ524274:LWB524274 MFV524274:MFX524274 MPR524274:MPT524274 MZN524274:MZP524274 NJJ524274:NJL524274 NTF524274:NTH524274 ODB524274:ODD524274 OMX524274:OMZ524274 OWT524274:OWV524274 PGP524274:PGR524274 PQL524274:PQN524274 QAH524274:QAJ524274 QKD524274:QKF524274 QTZ524274:QUB524274 RDV524274:RDX524274 RNR524274:RNT524274 RXN524274:RXP524274 SHJ524274:SHL524274 SRF524274:SRH524274 TBB524274:TBD524274 TKX524274:TKZ524274 TUT524274:TUV524274 UEP524274:UER524274 UOL524274:UON524274 UYH524274:UYJ524274 VID524274:VIF524274 VRZ524274:VSB524274 WBV524274:WBX524274 WLR524274:WLT524274 WVN524274:WVP524274 JB589810:JD589810 SX589810:SZ589810 ACT589810:ACV589810 AMP589810:AMR589810 AWL589810:AWN589810 BGH589810:BGJ589810 BQD589810:BQF589810 BZZ589810:CAB589810 CJV589810:CJX589810 CTR589810:CTT589810 DDN589810:DDP589810 DNJ589810:DNL589810 DXF589810:DXH589810 EHB589810:EHD589810 EQX589810:EQZ589810 FAT589810:FAV589810 FKP589810:FKR589810 FUL589810:FUN589810 GEH589810:GEJ589810 GOD589810:GOF589810 GXZ589810:GYB589810 HHV589810:HHX589810 HRR589810:HRT589810 IBN589810:IBP589810 ILJ589810:ILL589810 IVF589810:IVH589810 JFB589810:JFD589810 JOX589810:JOZ589810 JYT589810:JYV589810 KIP589810:KIR589810 KSL589810:KSN589810 LCH589810:LCJ589810 LMD589810:LMF589810 LVZ589810:LWB589810 MFV589810:MFX589810 MPR589810:MPT589810 MZN589810:MZP589810 NJJ589810:NJL589810 NTF589810:NTH589810 ODB589810:ODD589810 OMX589810:OMZ589810 OWT589810:OWV589810 PGP589810:PGR589810 PQL589810:PQN589810 QAH589810:QAJ589810 QKD589810:QKF589810 QTZ589810:QUB589810 RDV589810:RDX589810 RNR589810:RNT589810 RXN589810:RXP589810 SHJ589810:SHL589810 SRF589810:SRH589810 TBB589810:TBD589810 TKX589810:TKZ589810 TUT589810:TUV589810 UEP589810:UER589810 UOL589810:UON589810 UYH589810:UYJ589810 VID589810:VIF589810 VRZ589810:VSB589810 WBV589810:WBX589810 WLR589810:WLT589810 WVN589810:WVP589810 JB655346:JD655346 SX655346:SZ655346 ACT655346:ACV655346 AMP655346:AMR655346 AWL655346:AWN655346 BGH655346:BGJ655346 BQD655346:BQF655346 BZZ655346:CAB655346 CJV655346:CJX655346 CTR655346:CTT655346 DDN655346:DDP655346 DNJ655346:DNL655346 DXF655346:DXH655346 EHB655346:EHD655346 EQX655346:EQZ655346 FAT655346:FAV655346 FKP655346:FKR655346 FUL655346:FUN655346 GEH655346:GEJ655346 GOD655346:GOF655346 GXZ655346:GYB655346 HHV655346:HHX655346 HRR655346:HRT655346 IBN655346:IBP655346 ILJ655346:ILL655346 IVF655346:IVH655346 JFB655346:JFD655346 JOX655346:JOZ655346 JYT655346:JYV655346 KIP655346:KIR655346 KSL655346:KSN655346 LCH655346:LCJ655346 LMD655346:LMF655346 LVZ655346:LWB655346 MFV655346:MFX655346 MPR655346:MPT655346 MZN655346:MZP655346 NJJ655346:NJL655346 NTF655346:NTH655346 ODB655346:ODD655346 OMX655346:OMZ655346 OWT655346:OWV655346 PGP655346:PGR655346 PQL655346:PQN655346 QAH655346:QAJ655346 QKD655346:QKF655346 QTZ655346:QUB655346 RDV655346:RDX655346 RNR655346:RNT655346 RXN655346:RXP655346 SHJ655346:SHL655346 SRF655346:SRH655346 TBB655346:TBD655346 TKX655346:TKZ655346 TUT655346:TUV655346 UEP655346:UER655346 UOL655346:UON655346 UYH655346:UYJ655346 VID655346:VIF655346 VRZ655346:VSB655346 WBV655346:WBX655346 WLR655346:WLT655346 WVN655346:WVP655346 JB720882:JD720882 SX720882:SZ720882 ACT720882:ACV720882 AMP720882:AMR720882 AWL720882:AWN720882 BGH720882:BGJ720882 BQD720882:BQF720882 BZZ720882:CAB720882 CJV720882:CJX720882 CTR720882:CTT720882 DDN720882:DDP720882 DNJ720882:DNL720882 DXF720882:DXH720882 EHB720882:EHD720882 EQX720882:EQZ720882 FAT720882:FAV720882 FKP720882:FKR720882 FUL720882:FUN720882 GEH720882:GEJ720882 GOD720882:GOF720882 GXZ720882:GYB720882 HHV720882:HHX720882 HRR720882:HRT720882 IBN720882:IBP720882 ILJ720882:ILL720882 IVF720882:IVH720882 JFB720882:JFD720882 JOX720882:JOZ720882 JYT720882:JYV720882 KIP720882:KIR720882 KSL720882:KSN720882 LCH720882:LCJ720882 LMD720882:LMF720882 LVZ720882:LWB720882 MFV720882:MFX720882 MPR720882:MPT720882 MZN720882:MZP720882 NJJ720882:NJL720882 NTF720882:NTH720882 ODB720882:ODD720882 OMX720882:OMZ720882 OWT720882:OWV720882 PGP720882:PGR720882 PQL720882:PQN720882 QAH720882:QAJ720882 QKD720882:QKF720882 QTZ720882:QUB720882 RDV720882:RDX720882 RNR720882:RNT720882 RXN720882:RXP720882 SHJ720882:SHL720882 SRF720882:SRH720882 TBB720882:TBD720882 TKX720882:TKZ720882 TUT720882:TUV720882 UEP720882:UER720882 UOL720882:UON720882 UYH720882:UYJ720882 VID720882:VIF720882 VRZ720882:VSB720882 WBV720882:WBX720882 WLR720882:WLT720882 WVN720882:WVP720882 JB786418:JD786418 SX786418:SZ786418 ACT786418:ACV786418 AMP786418:AMR786418 AWL786418:AWN786418 BGH786418:BGJ786418 BQD786418:BQF786418 BZZ786418:CAB786418 CJV786418:CJX786418 CTR786418:CTT786418 DDN786418:DDP786418 DNJ786418:DNL786418 DXF786418:DXH786418 EHB786418:EHD786418 EQX786418:EQZ786418 FAT786418:FAV786418 FKP786418:FKR786418 FUL786418:FUN786418 GEH786418:GEJ786418 GOD786418:GOF786418 GXZ786418:GYB786418 HHV786418:HHX786418 HRR786418:HRT786418 IBN786418:IBP786418 ILJ786418:ILL786418 IVF786418:IVH786418 JFB786418:JFD786418 JOX786418:JOZ786418 JYT786418:JYV786418 KIP786418:KIR786418 KSL786418:KSN786418 LCH786418:LCJ786418 LMD786418:LMF786418 LVZ786418:LWB786418 MFV786418:MFX786418 MPR786418:MPT786418 MZN786418:MZP786418 NJJ786418:NJL786418 NTF786418:NTH786418 ODB786418:ODD786418 OMX786418:OMZ786418 OWT786418:OWV786418 PGP786418:PGR786418 PQL786418:PQN786418 QAH786418:QAJ786418 QKD786418:QKF786418 QTZ786418:QUB786418 RDV786418:RDX786418 RNR786418:RNT786418 RXN786418:RXP786418 SHJ786418:SHL786418 SRF786418:SRH786418 TBB786418:TBD786418 TKX786418:TKZ786418 TUT786418:TUV786418 UEP786418:UER786418 UOL786418:UON786418 UYH786418:UYJ786418 VID786418:VIF786418 VRZ786418:VSB786418 WBV786418:WBX786418 WLR786418:WLT786418 WVN786418:WVP786418 JB851954:JD851954 SX851954:SZ851954 ACT851954:ACV851954 AMP851954:AMR851954 AWL851954:AWN851954 BGH851954:BGJ851954 BQD851954:BQF851954 BZZ851954:CAB851954 CJV851954:CJX851954 CTR851954:CTT851954 DDN851954:DDP851954 DNJ851954:DNL851954 DXF851954:DXH851954 EHB851954:EHD851954 EQX851954:EQZ851954 FAT851954:FAV851954 FKP851954:FKR851954 FUL851954:FUN851954 GEH851954:GEJ851954 GOD851954:GOF851954 GXZ851954:GYB851954 HHV851954:HHX851954 HRR851954:HRT851954 IBN851954:IBP851954 ILJ851954:ILL851954 IVF851954:IVH851954 JFB851954:JFD851954 JOX851954:JOZ851954 JYT851954:JYV851954 KIP851954:KIR851954 KSL851954:KSN851954 LCH851954:LCJ851954 LMD851954:LMF851954 LVZ851954:LWB851954 MFV851954:MFX851954 MPR851954:MPT851954 MZN851954:MZP851954 NJJ851954:NJL851954 NTF851954:NTH851954 ODB851954:ODD851954 OMX851954:OMZ851954 OWT851954:OWV851954 PGP851954:PGR851954 PQL851954:PQN851954 QAH851954:QAJ851954 QKD851954:QKF851954 QTZ851954:QUB851954 RDV851954:RDX851954 RNR851954:RNT851954 RXN851954:RXP851954 SHJ851954:SHL851954 SRF851954:SRH851954 TBB851954:TBD851954 TKX851954:TKZ851954 TUT851954:TUV851954 UEP851954:UER851954 UOL851954:UON851954 UYH851954:UYJ851954 VID851954:VIF851954 VRZ851954:VSB851954 WBV851954:WBX851954 WLR851954:WLT851954 WVN851954:WVP851954 JB917490:JD917490 SX917490:SZ917490 ACT917490:ACV917490 AMP917490:AMR917490 AWL917490:AWN917490 BGH917490:BGJ917490 BQD917490:BQF917490 BZZ917490:CAB917490 CJV917490:CJX917490 CTR917490:CTT917490 DDN917490:DDP917490 DNJ917490:DNL917490 DXF917490:DXH917490 EHB917490:EHD917490 EQX917490:EQZ917490 FAT917490:FAV917490 FKP917490:FKR917490 FUL917490:FUN917490 GEH917490:GEJ917490 GOD917490:GOF917490 GXZ917490:GYB917490 HHV917490:HHX917490 HRR917490:HRT917490 IBN917490:IBP917490 ILJ917490:ILL917490 IVF917490:IVH917490 JFB917490:JFD917490 JOX917490:JOZ917490 JYT917490:JYV917490 KIP917490:KIR917490 KSL917490:KSN917490 LCH917490:LCJ917490 LMD917490:LMF917490 LVZ917490:LWB917490 MFV917490:MFX917490 MPR917490:MPT917490 MZN917490:MZP917490 NJJ917490:NJL917490 NTF917490:NTH917490 ODB917490:ODD917490 OMX917490:OMZ917490 OWT917490:OWV917490 PGP917490:PGR917490 PQL917490:PQN917490 QAH917490:QAJ917490 QKD917490:QKF917490 QTZ917490:QUB917490 RDV917490:RDX917490 RNR917490:RNT917490 RXN917490:RXP917490 SHJ917490:SHL917490 SRF917490:SRH917490 TBB917490:TBD917490 TKX917490:TKZ917490 TUT917490:TUV917490 UEP917490:UER917490 UOL917490:UON917490 UYH917490:UYJ917490 VID917490:VIF917490 VRZ917490:VSB917490 WBV917490:WBX917490 WLR917490:WLT917490 WVN917490:WVP917490 JB983026:JD983026 SX983026:SZ983026 ACT983026:ACV983026 AMP983026:AMR983026 AWL983026:AWN983026 BGH983026:BGJ983026 BQD983026:BQF983026 BZZ983026:CAB983026 CJV983026:CJX983026 CTR983026:CTT983026 DDN983026:DDP983026 DNJ983026:DNL983026 DXF983026:DXH983026 EHB983026:EHD983026 EQX983026:EQZ983026 FAT983026:FAV983026 FKP983026:FKR983026 FUL983026:FUN983026 GEH983026:GEJ983026 GOD983026:GOF983026 GXZ983026:GYB983026 HHV983026:HHX983026 HRR983026:HRT983026 IBN983026:IBP983026 ILJ983026:ILL983026 IVF983026:IVH983026 JFB983026:JFD983026 JOX983026:JOZ983026 JYT983026:JYV983026 KIP983026:KIR983026 KSL983026:KSN983026 LCH983026:LCJ983026 LMD983026:LMF983026 LVZ983026:LWB983026 MFV983026:MFX983026 MPR983026:MPT983026 MZN983026:MZP983026 NJJ983026:NJL983026 NTF983026:NTH983026 ODB983026:ODD983026 OMX983026:OMZ983026 OWT983026:OWV983026 PGP983026:PGR983026 PQL983026:PQN983026 QAH983026:QAJ983026 QKD983026:QKF983026 QTZ983026:QUB983026 RDV983026:RDX983026 RNR983026:RNT983026 RXN983026:RXP983026 SHJ983026:SHL983026 SRF983026:SRH983026 TBB983026:TBD983026 TKX983026:TKZ983026 TUT983026:TUV983026 UEP983026:UER983026 UOL983026:UON983026 UYH983026:UYJ983026 VID983026:VIF983026 VRZ983026:VSB983026 WBV983026:WBX983026 WLR983026:WLT983026 WVN983026:WVP983026 G131060 H131058 G196596 H196594 G262132 H262130 G327668 H327666 G393204 H393202 G458740 H458738 G524276 H524274 G589812 H589810 G655348 H655346 G720884 H720882 G786420 H786418 G851956 H851954 G917492 H917490 G983028 H983026 G65524 H65522">
      <formula1>(0.07*G65520)/1</formula1>
    </dataValidation>
    <dataValidation type="decimal" operator="lessThan" allowBlank="1" showInputMessage="1" showErrorMessage="1" promptTitle="Tähelepanu!" prompt="SiM toetus on kuni 25% projekti kogukuludest." sqref="H131059 H196595 H262131 H327667 H393203 H458739 H524275 H589811 H655347 H720883 H786419 H851955 H917491 H983027 H65523">
      <formula1>G65525*0.25</formula1>
    </dataValidation>
    <dataValidation operator="equal" allowBlank="1" showErrorMessage="1" promptTitle="Tähelepanu!" prompt="AMIF tulu peab võrduma AMIF kuluga." sqref="B14"/>
    <dataValidation type="list" allowBlank="1" showInputMessage="1" showErrorMessage="1" promptTitle="Tähelepanu!" prompt="Vali nimekirjast projekti valdkond!" sqref="B11">
      <formula1>Valdkond</formula1>
    </dataValidation>
    <dataValidation type="decimal" allowBlank="1" showInputMessage="1" showErrorMessage="1" errorTitle="Tähelepanu!" error="AMIF toetuse osakaal ei saa olla suurem kui 75%" promptTitle="Tähelepanu!" prompt="AMIF toetuse osakaal ei saa olla suurem kui 75%" sqref="D15">
      <formula1>0</formula1>
      <formula2>75</formula2>
    </dataValidation>
    <dataValidation type="decimal" operator="equal" allowBlank="1" showInputMessage="1" showErrorMessage="1" errorTitle="Tähelepanu!" error="Tervik peab olema 100%" promptTitle="Tähelepanu!" prompt="Osakaalude summa peab olema 100%" sqref="D20">
      <formula1>100</formula1>
    </dataValidation>
    <dataValidation type="decimal" operator="equal" allowBlank="1" showInputMessage="1" showErrorMessage="1" sqref="C20">
      <formula1>C26</formula1>
    </dataValidation>
    <dataValidation type="custom" allowBlank="1" showInputMessage="1" showErrorMessage="1" sqref="D16">
      <formula1>IF(SUM(D15:D19)&gt;100," ",100-(D15+D17+D18+D19))</formula1>
    </dataValidation>
    <dataValidation type="list" allowBlank="1" showInputMessage="1" showErrorMessage="1" errorTitle="Tähelepanu!" error="Vali ühik nimekirjast" promptTitle="Tähelepanu!" prompt="Vali ühik nimekirjast" sqref="D31:D33">
      <formula1>Ühik</formula1>
    </dataValidation>
  </dataValidations>
  <pageMargins left="0.7" right="0.7" top="0.75" bottom="0.75" header="0.3" footer="0.3"/>
  <pageSetup paperSize="9" orientation="portrait" r:id="rId1"/>
  <ignoredErrors>
    <ignoredError sqref="C17:C20 D2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M41"/>
  <sheetViews>
    <sheetView tabSelected="1" zoomScaleNormal="100" workbookViewId="0">
      <selection activeCell="C32" sqref="C32"/>
    </sheetView>
  </sheetViews>
  <sheetFormatPr defaultRowHeight="14.5" x14ac:dyDescent="0.35"/>
  <cols>
    <col min="1" max="1" width="7" customWidth="1"/>
    <col min="2" max="2" width="36.26953125" customWidth="1"/>
    <col min="3" max="3" width="15.1796875" customWidth="1"/>
    <col min="4" max="4" width="20.26953125" customWidth="1"/>
    <col min="5" max="5" width="17.453125" customWidth="1"/>
    <col min="6" max="6" width="20.26953125" style="16" customWidth="1"/>
    <col min="7" max="7" width="17.453125" style="16" customWidth="1"/>
    <col min="8" max="8" width="20" customWidth="1"/>
    <col min="9" max="9" width="15.1796875" customWidth="1"/>
    <col min="10" max="10" width="20.1796875" style="16" customWidth="1"/>
    <col min="11" max="11" width="15.1796875" style="16" customWidth="1"/>
    <col min="12" max="12" width="16" customWidth="1"/>
    <col min="13" max="13" width="11.81640625" bestFit="1" customWidth="1"/>
  </cols>
  <sheetData>
    <row r="1" spans="1:12" s="16" customFormat="1" ht="15.5" x14ac:dyDescent="0.35">
      <c r="A1"/>
      <c r="B1" s="19"/>
      <c r="C1" s="19"/>
      <c r="D1" s="35"/>
      <c r="E1" s="19"/>
      <c r="F1" s="35"/>
      <c r="G1" s="19"/>
      <c r="H1" s="19"/>
    </row>
    <row r="2" spans="1:12" s="16" customFormat="1" ht="15.5" x14ac:dyDescent="0.35">
      <c r="A2" s="72" t="s">
        <v>22</v>
      </c>
      <c r="B2" s="73"/>
      <c r="C2" s="73"/>
      <c r="D2" s="74"/>
      <c r="E2" s="19"/>
      <c r="F2" s="74"/>
      <c r="G2" s="19"/>
      <c r="H2" s="19"/>
    </row>
    <row r="3" spans="1:12" s="16" customFormat="1" ht="15.5" x14ac:dyDescent="0.35">
      <c r="A3" s="3" t="s">
        <v>57</v>
      </c>
      <c r="B3" s="19"/>
      <c r="C3" s="19"/>
      <c r="D3" s="19"/>
      <c r="E3" s="19"/>
      <c r="F3" s="19"/>
      <c r="G3" s="19"/>
      <c r="H3" s="19"/>
    </row>
    <row r="4" spans="1:12" s="16" customFormat="1" ht="15.5" x14ac:dyDescent="0.35">
      <c r="A4" s="35" t="s">
        <v>117</v>
      </c>
      <c r="B4" s="29"/>
      <c r="C4" s="29"/>
      <c r="D4" s="29"/>
      <c r="E4" s="29"/>
      <c r="F4" s="29"/>
      <c r="G4" s="29"/>
      <c r="H4" s="29"/>
    </row>
    <row r="5" spans="1:12" s="16" customFormat="1" ht="15.5" x14ac:dyDescent="0.35">
      <c r="A5" s="35" t="s">
        <v>111</v>
      </c>
      <c r="B5" s="29"/>
      <c r="C5" s="29"/>
      <c r="D5" s="29"/>
      <c r="E5" s="29"/>
      <c r="F5" s="29"/>
      <c r="G5" s="29"/>
      <c r="H5" s="29"/>
    </row>
    <row r="6" spans="1:12" ht="15.5" x14ac:dyDescent="0.35">
      <c r="A6" s="35" t="s">
        <v>118</v>
      </c>
      <c r="B6" s="29"/>
      <c r="C6" s="29"/>
      <c r="D6" s="29"/>
      <c r="E6" s="29"/>
      <c r="F6" s="29"/>
      <c r="G6" s="29"/>
      <c r="H6" s="29"/>
    </row>
    <row r="7" spans="1:12" s="16" customFormat="1" ht="15.5" x14ac:dyDescent="0.35">
      <c r="A7" s="54"/>
      <c r="B7"/>
      <c r="C7" s="34"/>
      <c r="D7" s="34"/>
      <c r="E7" s="34"/>
      <c r="F7" s="34"/>
      <c r="G7" s="34"/>
      <c r="H7" s="34"/>
      <c r="I7" s="54"/>
      <c r="J7" s="54"/>
      <c r="K7" s="54"/>
    </row>
    <row r="8" spans="1:12" ht="15.5" x14ac:dyDescent="0.35">
      <c r="A8" s="3" t="s">
        <v>60</v>
      </c>
    </row>
    <row r="9" spans="1:12" ht="15.5" x14ac:dyDescent="0.35">
      <c r="A9" s="36"/>
      <c r="B9" s="37"/>
      <c r="C9" s="37"/>
      <c r="D9" s="134" t="s">
        <v>58</v>
      </c>
      <c r="E9" s="135"/>
      <c r="F9" s="135"/>
      <c r="G9" s="135"/>
      <c r="H9" s="135"/>
      <c r="I9" s="135"/>
      <c r="J9" s="135"/>
      <c r="K9" s="136"/>
      <c r="L9" s="122" t="s">
        <v>51</v>
      </c>
    </row>
    <row r="10" spans="1:12" ht="15.75" customHeight="1" x14ac:dyDescent="0.35">
      <c r="A10" s="36"/>
      <c r="B10" s="37"/>
      <c r="C10" s="37"/>
      <c r="D10" s="127" t="s">
        <v>62</v>
      </c>
      <c r="E10" s="132" t="s">
        <v>134</v>
      </c>
      <c r="F10" s="127" t="s">
        <v>62</v>
      </c>
      <c r="G10" s="132" t="s">
        <v>135</v>
      </c>
      <c r="H10" s="125" t="s">
        <v>62</v>
      </c>
      <c r="I10" s="132" t="s">
        <v>141</v>
      </c>
      <c r="J10" s="137" t="s">
        <v>62</v>
      </c>
      <c r="K10" s="137" t="s">
        <v>142</v>
      </c>
      <c r="L10" s="123"/>
    </row>
    <row r="11" spans="1:12" ht="15.5" x14ac:dyDescent="0.35">
      <c r="A11" s="36"/>
      <c r="B11" s="37" t="s">
        <v>11</v>
      </c>
      <c r="C11" s="37" t="s">
        <v>16</v>
      </c>
      <c r="D11" s="128"/>
      <c r="E11" s="133"/>
      <c r="F11" s="128"/>
      <c r="G11" s="133"/>
      <c r="H11" s="126"/>
      <c r="I11" s="133"/>
      <c r="J11" s="125"/>
      <c r="K11" s="125"/>
      <c r="L11" s="124"/>
    </row>
    <row r="12" spans="1:12" ht="15.5" x14ac:dyDescent="0.35">
      <c r="A12" s="39">
        <v>1</v>
      </c>
      <c r="B12" s="40" t="s">
        <v>3</v>
      </c>
      <c r="C12" s="59">
        <f>'A. Eelarve'!C15</f>
        <v>420660</v>
      </c>
      <c r="D12" s="129" t="s">
        <v>128</v>
      </c>
      <c r="E12" s="59">
        <f>200000*0.75</f>
        <v>150000</v>
      </c>
      <c r="F12" s="129" t="s">
        <v>133</v>
      </c>
      <c r="G12" s="59">
        <f>8000*0.75</f>
        <v>6000</v>
      </c>
      <c r="H12" s="129" t="s">
        <v>129</v>
      </c>
      <c r="I12" s="59">
        <f>249200*0.75</f>
        <v>186900</v>
      </c>
      <c r="J12" s="147" t="s">
        <v>140</v>
      </c>
      <c r="K12" s="59">
        <f>C12-E12-G12-I12</f>
        <v>77760</v>
      </c>
      <c r="L12" s="65">
        <f>'A. Eelarve'!D15</f>
        <v>75</v>
      </c>
    </row>
    <row r="13" spans="1:12" ht="15.5" x14ac:dyDescent="0.35">
      <c r="A13" s="39">
        <v>2</v>
      </c>
      <c r="B13" s="40" t="s">
        <v>13</v>
      </c>
      <c r="C13" s="59">
        <f>'A. Eelarve'!C16</f>
        <v>140220</v>
      </c>
      <c r="D13" s="130"/>
      <c r="E13" s="59">
        <f>200000*0.25</f>
        <v>50000</v>
      </c>
      <c r="F13" s="130"/>
      <c r="G13" s="59">
        <f>8000*0.25</f>
        <v>2000</v>
      </c>
      <c r="H13" s="131"/>
      <c r="I13" s="59">
        <f>249200*0.25</f>
        <v>62300</v>
      </c>
      <c r="J13" s="148"/>
      <c r="K13" s="59">
        <f>C13-E13-G13-I13</f>
        <v>25920</v>
      </c>
      <c r="L13" s="65">
        <f>'A. Eelarve'!D16</f>
        <v>25</v>
      </c>
    </row>
    <row r="14" spans="1:12" ht="15.5" x14ac:dyDescent="0.35">
      <c r="A14" s="39">
        <v>3</v>
      </c>
      <c r="B14" s="40" t="s">
        <v>15</v>
      </c>
      <c r="C14" s="59">
        <f>'A. Eelarve'!C17</f>
        <v>0</v>
      </c>
      <c r="D14" s="41"/>
      <c r="E14" s="59">
        <v>0</v>
      </c>
      <c r="F14" s="41"/>
      <c r="G14" s="59">
        <v>0</v>
      </c>
      <c r="H14" s="41"/>
      <c r="I14" s="59">
        <v>0</v>
      </c>
      <c r="J14" s="59"/>
      <c r="K14" s="59"/>
      <c r="L14" s="65">
        <f>'A. Eelarve'!D17</f>
        <v>0</v>
      </c>
    </row>
    <row r="15" spans="1:12" ht="15.5" x14ac:dyDescent="0.35">
      <c r="A15" s="39">
        <v>4</v>
      </c>
      <c r="B15" s="40" t="s">
        <v>14</v>
      </c>
      <c r="C15" s="59">
        <f>'A. Eelarve'!C18</f>
        <v>0</v>
      </c>
      <c r="D15" s="41"/>
      <c r="E15" s="59">
        <v>0</v>
      </c>
      <c r="F15" s="41"/>
      <c r="G15" s="59">
        <v>0</v>
      </c>
      <c r="H15" s="41"/>
      <c r="I15" s="59">
        <v>0</v>
      </c>
      <c r="J15" s="59"/>
      <c r="K15" s="59"/>
      <c r="L15" s="65">
        <f>'A. Eelarve'!D18</f>
        <v>0</v>
      </c>
    </row>
    <row r="16" spans="1:12" ht="15.5" x14ac:dyDescent="0.35">
      <c r="A16" s="39">
        <v>5</v>
      </c>
      <c r="B16" s="40" t="s">
        <v>40</v>
      </c>
      <c r="C16" s="59">
        <f>'A. Eelarve'!C19</f>
        <v>0</v>
      </c>
      <c r="D16" s="41"/>
      <c r="E16" s="59">
        <v>0</v>
      </c>
      <c r="F16" s="41"/>
      <c r="G16" s="59">
        <v>0</v>
      </c>
      <c r="H16" s="41"/>
      <c r="I16" s="59">
        <v>0</v>
      </c>
      <c r="J16" s="59"/>
      <c r="K16" s="59"/>
      <c r="L16" s="65">
        <f>'A. Eelarve'!D19</f>
        <v>0</v>
      </c>
    </row>
    <row r="17" spans="1:13" ht="15.5" x14ac:dyDescent="0.35">
      <c r="A17" s="110" t="s">
        <v>52</v>
      </c>
      <c r="B17" s="111"/>
      <c r="C17" s="46">
        <f>SUM(C12:C16)</f>
        <v>560880</v>
      </c>
      <c r="D17" s="42"/>
      <c r="E17" s="46">
        <f>SUM(E12:E16)</f>
        <v>200000</v>
      </c>
      <c r="F17" s="42"/>
      <c r="G17" s="46">
        <f>SUM(G12:G16)</f>
        <v>8000</v>
      </c>
      <c r="H17" s="42"/>
      <c r="I17" s="46">
        <f>SUM(I12:I16)</f>
        <v>249200</v>
      </c>
      <c r="J17" s="46"/>
      <c r="K17" s="46">
        <f>SUM(K12:K16)</f>
        <v>103680</v>
      </c>
      <c r="L17" s="46">
        <f>SUM(L12:L16)</f>
        <v>100</v>
      </c>
    </row>
    <row r="19" spans="1:13" ht="15.5" x14ac:dyDescent="0.35">
      <c r="A19" s="3" t="s">
        <v>61</v>
      </c>
    </row>
    <row r="20" spans="1:13" ht="15" customHeight="1" x14ac:dyDescent="0.35">
      <c r="A20" s="141" t="s">
        <v>11</v>
      </c>
      <c r="B20" s="142"/>
      <c r="C20" s="138" t="s">
        <v>16</v>
      </c>
      <c r="D20" s="151" t="s">
        <v>58</v>
      </c>
      <c r="E20" s="152"/>
      <c r="F20" s="152"/>
      <c r="G20" s="152"/>
      <c r="H20" s="152"/>
      <c r="I20" s="152"/>
      <c r="J20" s="152"/>
      <c r="K20" s="152"/>
      <c r="L20" s="152"/>
      <c r="M20" s="138" t="s">
        <v>51</v>
      </c>
    </row>
    <row r="21" spans="1:13" ht="15.5" x14ac:dyDescent="0.35">
      <c r="A21" s="143"/>
      <c r="B21" s="144"/>
      <c r="C21" s="139"/>
      <c r="D21" s="149" t="s">
        <v>134</v>
      </c>
      <c r="E21" s="150"/>
      <c r="F21" s="149" t="s">
        <v>135</v>
      </c>
      <c r="G21" s="150"/>
      <c r="H21" s="149" t="s">
        <v>141</v>
      </c>
      <c r="I21" s="150"/>
      <c r="J21" s="149" t="s">
        <v>142</v>
      </c>
      <c r="K21" s="150"/>
      <c r="L21" s="88" t="s">
        <v>122</v>
      </c>
      <c r="M21" s="139"/>
    </row>
    <row r="22" spans="1:13" ht="30.5" x14ac:dyDescent="0.35">
      <c r="A22" s="145"/>
      <c r="B22" s="146"/>
      <c r="C22" s="140"/>
      <c r="D22" s="38" t="s">
        <v>59</v>
      </c>
      <c r="E22" s="56" t="s">
        <v>12</v>
      </c>
      <c r="F22" s="38" t="s">
        <v>59</v>
      </c>
      <c r="G22" s="56" t="s">
        <v>12</v>
      </c>
      <c r="H22" s="55" t="s">
        <v>59</v>
      </c>
      <c r="I22" s="56" t="s">
        <v>12</v>
      </c>
      <c r="J22" s="99" t="s">
        <v>59</v>
      </c>
      <c r="K22" s="56" t="s">
        <v>12</v>
      </c>
      <c r="L22" s="89" t="s">
        <v>12</v>
      </c>
      <c r="M22" s="140"/>
    </row>
    <row r="23" spans="1:13" ht="15.5" x14ac:dyDescent="0.35">
      <c r="A23" s="39">
        <v>1</v>
      </c>
      <c r="B23" s="40" t="s">
        <v>3</v>
      </c>
      <c r="C23" s="59">
        <f>E23+I23+G23+K23</f>
        <v>420660</v>
      </c>
      <c r="D23" s="28">
        <v>43266</v>
      </c>
      <c r="E23" s="63">
        <v>150000</v>
      </c>
      <c r="F23" s="28">
        <v>43438</v>
      </c>
      <c r="G23" s="63">
        <v>6000</v>
      </c>
      <c r="H23" s="28">
        <v>43753</v>
      </c>
      <c r="I23" s="63">
        <v>186900</v>
      </c>
      <c r="J23" s="28">
        <v>43896</v>
      </c>
      <c r="K23" s="63">
        <v>77760</v>
      </c>
      <c r="L23" s="90">
        <f>IF(OR(K23="",0,'C. KULUARUANDE KOOND'!F10=0),0,'C. KULUARUANDE KOOND'!D10-'B. Maksetaotlus'!C23)</f>
        <v>-77760</v>
      </c>
      <c r="M23" s="65">
        <f>'A. Eelarve'!D15</f>
        <v>75</v>
      </c>
    </row>
    <row r="24" spans="1:13" ht="15.5" x14ac:dyDescent="0.35">
      <c r="A24" s="39">
        <v>2</v>
      </c>
      <c r="B24" s="40" t="s">
        <v>13</v>
      </c>
      <c r="C24" s="59">
        <f>E24+I24+G24+K24</f>
        <v>140220</v>
      </c>
      <c r="D24" s="28">
        <v>43266</v>
      </c>
      <c r="E24" s="63">
        <v>50000</v>
      </c>
      <c r="F24" s="28">
        <v>43438</v>
      </c>
      <c r="G24" s="63">
        <v>2000</v>
      </c>
      <c r="H24" s="28">
        <v>43753</v>
      </c>
      <c r="I24" s="63">
        <v>62300</v>
      </c>
      <c r="J24" s="28">
        <v>43896</v>
      </c>
      <c r="K24" s="63">
        <v>25920</v>
      </c>
      <c r="L24" s="90">
        <f>IF(OR(K24="",0,'C. KULUARUANDE KOOND'!F11=0),0,'C. KULUARUANDE KOOND'!D11-'B. Maksetaotlus'!C24)</f>
        <v>-25920</v>
      </c>
      <c r="M24" s="65">
        <f>'A. Eelarve'!D16</f>
        <v>25</v>
      </c>
    </row>
    <row r="25" spans="1:13" ht="15.5" x14ac:dyDescent="0.35">
      <c r="A25" s="39">
        <v>3</v>
      </c>
      <c r="B25" s="40" t="s">
        <v>15</v>
      </c>
      <c r="C25" s="59">
        <f t="shared" ref="C25:C27" si="0">E25+I25</f>
        <v>0</v>
      </c>
      <c r="D25" s="28"/>
      <c r="E25" s="63"/>
      <c r="F25" s="28"/>
      <c r="G25" s="63"/>
      <c r="H25" s="28"/>
      <c r="I25" s="63"/>
      <c r="J25" s="63"/>
      <c r="K25" s="63"/>
      <c r="L25" s="90">
        <f>IF(OR(I25="",0,'C. KULUARUANDE KOOND'!F12=0),0,'C. KULUARUANDE KOOND'!D12-'B. Maksetaotlus'!C25)</f>
        <v>0</v>
      </c>
      <c r="M25" s="65">
        <f>'A. Eelarve'!D17</f>
        <v>0</v>
      </c>
    </row>
    <row r="26" spans="1:13" ht="15.5" x14ac:dyDescent="0.35">
      <c r="A26" s="39">
        <v>4</v>
      </c>
      <c r="B26" s="40" t="s">
        <v>14</v>
      </c>
      <c r="C26" s="59">
        <f t="shared" si="0"/>
        <v>0</v>
      </c>
      <c r="D26" s="28"/>
      <c r="E26" s="63"/>
      <c r="F26" s="28"/>
      <c r="G26" s="63"/>
      <c r="H26" s="28"/>
      <c r="I26" s="63"/>
      <c r="J26" s="63"/>
      <c r="K26" s="63"/>
      <c r="L26" s="90">
        <f>IF(OR(I26="",0,'C. KULUARUANDE KOOND'!F13=0),0,'C. KULUARUANDE KOOND'!D13-'B. Maksetaotlus'!C26)</f>
        <v>0</v>
      </c>
      <c r="M26" s="65">
        <f>'A. Eelarve'!D18</f>
        <v>0</v>
      </c>
    </row>
    <row r="27" spans="1:13" ht="15.5" x14ac:dyDescent="0.35">
      <c r="A27" s="39">
        <v>5</v>
      </c>
      <c r="B27" s="40" t="s">
        <v>40</v>
      </c>
      <c r="C27" s="59">
        <f t="shared" si="0"/>
        <v>0</v>
      </c>
      <c r="D27" s="28"/>
      <c r="E27" s="63"/>
      <c r="F27" s="28"/>
      <c r="G27" s="63"/>
      <c r="H27" s="28"/>
      <c r="I27" s="63"/>
      <c r="J27" s="63"/>
      <c r="K27" s="63"/>
      <c r="L27" s="90">
        <f>IF(OR(I27="",0,'C. KULUARUANDE KOOND'!F14=0),0,'C. KULUARUANDE KOOND'!D14-'B. Maksetaotlus'!C27)</f>
        <v>0</v>
      </c>
      <c r="M27" s="65">
        <f>'A. Eelarve'!D19</f>
        <v>0</v>
      </c>
    </row>
    <row r="28" spans="1:13" ht="15.5" x14ac:dyDescent="0.35">
      <c r="A28" s="110" t="s">
        <v>52</v>
      </c>
      <c r="B28" s="111"/>
      <c r="C28" s="46">
        <f>SUM(C23:C27)</f>
        <v>560880</v>
      </c>
      <c r="D28" s="42"/>
      <c r="E28" s="46">
        <f>SUM(E23:E27)</f>
        <v>200000</v>
      </c>
      <c r="F28" s="42"/>
      <c r="G28" s="46">
        <f>SUM(G23:G27)</f>
        <v>8000</v>
      </c>
      <c r="H28" s="42"/>
      <c r="I28" s="46">
        <f>SUM(I23:I27)</f>
        <v>249200</v>
      </c>
      <c r="J28" s="46"/>
      <c r="K28" s="46">
        <f>SUM(K23:K27)</f>
        <v>103680</v>
      </c>
      <c r="L28" s="46">
        <f>SUM(L23:L27)</f>
        <v>-103680</v>
      </c>
      <c r="M28" s="46">
        <f>SUM(M23:M27)</f>
        <v>100</v>
      </c>
    </row>
    <row r="31" spans="1:13" s="16" customFormat="1" x14ac:dyDescent="0.35">
      <c r="A31" s="16" t="s">
        <v>155</v>
      </c>
    </row>
    <row r="32" spans="1:13" s="16" customFormat="1" x14ac:dyDescent="0.35">
      <c r="A32" s="86" t="s">
        <v>79</v>
      </c>
      <c r="B32" s="77"/>
    </row>
    <row r="33" spans="1:2" s="16" customFormat="1" x14ac:dyDescent="0.35">
      <c r="A33" s="77"/>
      <c r="B33" s="77"/>
    </row>
    <row r="34" spans="1:2" s="16" customFormat="1" x14ac:dyDescent="0.35">
      <c r="A34" s="86"/>
      <c r="B34" s="77"/>
    </row>
    <row r="35" spans="1:2" x14ac:dyDescent="0.35">
      <c r="A35" s="87" t="s">
        <v>123</v>
      </c>
      <c r="B35" s="77"/>
    </row>
    <row r="36" spans="1:2" s="16" customFormat="1" x14ac:dyDescent="0.35">
      <c r="A36" s="70"/>
    </row>
    <row r="37" spans="1:2" s="16" customFormat="1" x14ac:dyDescent="0.35">
      <c r="A37" s="108" t="s">
        <v>156</v>
      </c>
    </row>
    <row r="38" spans="1:2" x14ac:dyDescent="0.35">
      <c r="A38" t="s">
        <v>80</v>
      </c>
    </row>
    <row r="41" spans="1:2" x14ac:dyDescent="0.35">
      <c r="A41" s="70" t="s">
        <v>123</v>
      </c>
    </row>
  </sheetData>
  <sheetProtection selectLockedCells="1"/>
  <mergeCells count="24">
    <mergeCell ref="A28:B28"/>
    <mergeCell ref="D21:E21"/>
    <mergeCell ref="H21:I21"/>
    <mergeCell ref="D20:L20"/>
    <mergeCell ref="F21:G21"/>
    <mergeCell ref="J21:K21"/>
    <mergeCell ref="M20:M22"/>
    <mergeCell ref="C20:C22"/>
    <mergeCell ref="A20:B22"/>
    <mergeCell ref="A17:B17"/>
    <mergeCell ref="J12:J13"/>
    <mergeCell ref="L9:L11"/>
    <mergeCell ref="H10:H11"/>
    <mergeCell ref="D10:D11"/>
    <mergeCell ref="D12:D13"/>
    <mergeCell ref="H12:H13"/>
    <mergeCell ref="F10:F11"/>
    <mergeCell ref="F12:F13"/>
    <mergeCell ref="E10:E11"/>
    <mergeCell ref="G10:G11"/>
    <mergeCell ref="I10:I11"/>
    <mergeCell ref="D9:K9"/>
    <mergeCell ref="J10:J11"/>
    <mergeCell ref="K10:K11"/>
  </mergeCells>
  <conditionalFormatting sqref="L17">
    <cfRule type="cellIs" dxfId="18" priority="4" operator="equal">
      <formula>0</formula>
    </cfRule>
    <cfRule type="cellIs" dxfId="17" priority="5" operator="lessThan">
      <formula>100</formula>
    </cfRule>
    <cfRule type="cellIs" dxfId="16" priority="6" operator="greaterThan">
      <formula>100</formula>
    </cfRule>
  </conditionalFormatting>
  <conditionalFormatting sqref="M28">
    <cfRule type="cellIs" dxfId="15" priority="1" operator="equal">
      <formula>0</formula>
    </cfRule>
    <cfRule type="cellIs" dxfId="14" priority="2" operator="lessThan">
      <formula>100</formula>
    </cfRule>
    <cfRule type="cellIs" dxfId="13" priority="3" operator="greaterThan">
      <formula>100</formula>
    </cfRule>
  </conditionalFormatting>
  <dataValidations count="6">
    <dataValidation type="decimal" operator="equal" allowBlank="1" showInputMessage="1" showErrorMessage="1" sqref="C17:D17 F17">
      <formula1>C27</formula1>
    </dataValidation>
    <dataValidation type="decimal" operator="equal" allowBlank="1" showInputMessage="1" showErrorMessage="1" errorTitle="Tähelepanu!" error="Tervik peab olema 100%" promptTitle="Tähelepanu!" prompt="Osakaalude summa peab olema 100%" sqref="L17 M28">
      <formula1>100</formula1>
    </dataValidation>
    <dataValidation type="decimal" allowBlank="1" showInputMessage="1" showErrorMessage="1" errorTitle="Tähelepanu!" error="AMIF toetuse osakaal ei saa olla suurem kui 75%" promptTitle="Tähelepanu!" prompt="AMIF toetuse osakaal ei saa olla suurem kui 75%" sqref="L12 M23">
      <formula1>0</formula1>
      <formula2>75</formula2>
    </dataValidation>
    <dataValidation operator="equal" allowBlank="1" showErrorMessage="1" promptTitle="Tähelepanu!" prompt="AMIF tulu peab võrduma AMIF kuluga." sqref="B11 A20"/>
    <dataValidation type="custom" allowBlank="1" showInputMessage="1" showErrorMessage="1" sqref="L13 M24">
      <formula1>IF(SUM(L12:L16)&gt;100," ",100-(L12+L14+L15+L16))</formula1>
    </dataValidation>
    <dataValidation type="decimal" operator="equal" allowBlank="1" showInputMessage="1" showErrorMessage="1" sqref="C28:D28 F28">
      <formula1>C39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workbookViewId="0">
      <selection activeCell="F7" sqref="F7"/>
    </sheetView>
  </sheetViews>
  <sheetFormatPr defaultColWidth="9.1796875" defaultRowHeight="15.5" x14ac:dyDescent="0.35"/>
  <cols>
    <col min="1" max="1" width="25.26953125" style="1" customWidth="1"/>
    <col min="2" max="2" width="41.81640625" style="1" customWidth="1"/>
    <col min="3" max="3" width="17.26953125" style="1" customWidth="1"/>
    <col min="4" max="4" width="19" style="1" customWidth="1"/>
    <col min="5" max="5" width="18.1796875" style="1" customWidth="1"/>
    <col min="6" max="7" width="18.1796875" style="19" customWidth="1"/>
    <col min="8" max="8" width="11.453125" style="1" customWidth="1"/>
    <col min="9" max="11" width="9.1796875" style="1"/>
    <col min="12" max="12" width="9.1796875" style="1" customWidth="1"/>
    <col min="13" max="14" width="9.1796875" style="1"/>
    <col min="15" max="15" width="10.7265625" style="1" customWidth="1"/>
    <col min="16" max="16" width="8.81640625" style="1" customWidth="1"/>
    <col min="17" max="16384" width="9.1796875" style="1"/>
  </cols>
  <sheetData>
    <row r="1" spans="1:11" s="19" customFormat="1" x14ac:dyDescent="0.35">
      <c r="A1" s="75"/>
      <c r="B1" s="73"/>
      <c r="D1" s="35"/>
    </row>
    <row r="2" spans="1:11" s="19" customFormat="1" x14ac:dyDescent="0.35">
      <c r="A2" s="72" t="s">
        <v>22</v>
      </c>
      <c r="B2" s="73"/>
      <c r="D2" s="35"/>
    </row>
    <row r="3" spans="1:11" x14ac:dyDescent="0.35">
      <c r="A3" s="3" t="s">
        <v>0</v>
      </c>
      <c r="K3" s="7"/>
    </row>
    <row r="4" spans="1:11" s="29" customFormat="1" x14ac:dyDescent="0.35">
      <c r="A4" s="35" t="s">
        <v>39</v>
      </c>
      <c r="B4" s="29" t="s">
        <v>119</v>
      </c>
      <c r="K4" s="34"/>
    </row>
    <row r="5" spans="1:11" s="29" customFormat="1" x14ac:dyDescent="0.35">
      <c r="A5" s="35" t="s">
        <v>76</v>
      </c>
      <c r="B5" s="29" t="s">
        <v>120</v>
      </c>
    </row>
    <row r="6" spans="1:11" s="29" customFormat="1" x14ac:dyDescent="0.35">
      <c r="A6" s="35" t="s">
        <v>106</v>
      </c>
      <c r="B6" s="29" t="s">
        <v>121</v>
      </c>
    </row>
    <row r="7" spans="1:11" s="29" customFormat="1" x14ac:dyDescent="0.35">
      <c r="A7" s="76"/>
    </row>
    <row r="8" spans="1:11" x14ac:dyDescent="0.35">
      <c r="A8" s="159" t="s">
        <v>53</v>
      </c>
      <c r="B8" s="159"/>
      <c r="C8" s="24"/>
      <c r="D8" s="24"/>
    </row>
    <row r="9" spans="1:11" ht="45.5" x14ac:dyDescent="0.35">
      <c r="A9" s="36"/>
      <c r="B9" s="37" t="s">
        <v>11</v>
      </c>
      <c r="C9" s="38" t="s">
        <v>130</v>
      </c>
      <c r="D9" s="38" t="s">
        <v>131</v>
      </c>
      <c r="E9" s="85" t="s">
        <v>132</v>
      </c>
      <c r="F9" s="85" t="s">
        <v>146</v>
      </c>
      <c r="G9" s="85" t="s">
        <v>147</v>
      </c>
      <c r="H9" s="25" t="s">
        <v>51</v>
      </c>
    </row>
    <row r="10" spans="1:11" x14ac:dyDescent="0.35">
      <c r="A10" s="39">
        <v>1</v>
      </c>
      <c r="B10" s="40" t="s">
        <v>3</v>
      </c>
      <c r="C10" s="59">
        <f>'A. Eelarve'!C15</f>
        <v>420660</v>
      </c>
      <c r="D10" s="59">
        <f>E10+F10+G10</f>
        <v>342900</v>
      </c>
      <c r="E10" s="59">
        <f>E22*0.75</f>
        <v>132853.5</v>
      </c>
      <c r="F10" s="59">
        <f>F22*0.75</f>
        <v>210046.5</v>
      </c>
      <c r="G10" s="59">
        <f>G22*0.75</f>
        <v>0</v>
      </c>
      <c r="H10" s="60">
        <f>'A. Eelarve'!D15</f>
        <v>75</v>
      </c>
    </row>
    <row r="11" spans="1:11" x14ac:dyDescent="0.35">
      <c r="A11" s="39">
        <v>2</v>
      </c>
      <c r="B11" s="40" t="s">
        <v>13</v>
      </c>
      <c r="C11" s="59">
        <f>'A. Eelarve'!C16</f>
        <v>140220</v>
      </c>
      <c r="D11" s="59">
        <f>E11+F11+G11</f>
        <v>114300</v>
      </c>
      <c r="E11" s="59">
        <f>E22*0.25</f>
        <v>44284.5</v>
      </c>
      <c r="F11" s="59">
        <f>F22*0.25</f>
        <v>70015.5</v>
      </c>
      <c r="G11" s="59">
        <f>G22*0.25</f>
        <v>0</v>
      </c>
      <c r="H11" s="60">
        <f>'A. Eelarve'!D16</f>
        <v>25</v>
      </c>
      <c r="I11" s="7"/>
    </row>
    <row r="12" spans="1:11" s="19" customFormat="1" x14ac:dyDescent="0.35">
      <c r="A12" s="39">
        <v>3</v>
      </c>
      <c r="B12" s="40" t="s">
        <v>15</v>
      </c>
      <c r="C12" s="59">
        <f>'A. Eelarve'!C17</f>
        <v>0</v>
      </c>
      <c r="D12" s="59">
        <f>E12+F12+G12</f>
        <v>0</v>
      </c>
      <c r="E12" s="59">
        <f t="shared" ref="E12:G14" si="0">ROUND($E$22*H12/100,2)</f>
        <v>0</v>
      </c>
      <c r="F12" s="59">
        <f t="shared" si="0"/>
        <v>0</v>
      </c>
      <c r="G12" s="59">
        <f t="shared" si="0"/>
        <v>0</v>
      </c>
      <c r="H12" s="60">
        <f>'A. Eelarve'!D17</f>
        <v>0</v>
      </c>
      <c r="I12" s="7"/>
    </row>
    <row r="13" spans="1:11" x14ac:dyDescent="0.35">
      <c r="A13" s="39">
        <v>4</v>
      </c>
      <c r="B13" s="40" t="s">
        <v>14</v>
      </c>
      <c r="C13" s="59">
        <f>'A. Eelarve'!C18</f>
        <v>0</v>
      </c>
      <c r="D13" s="59">
        <f>E13+F13+G13</f>
        <v>0</v>
      </c>
      <c r="E13" s="59">
        <f t="shared" si="0"/>
        <v>0</v>
      </c>
      <c r="F13" s="59">
        <f t="shared" si="0"/>
        <v>0</v>
      </c>
      <c r="G13" s="59">
        <f t="shared" si="0"/>
        <v>0</v>
      </c>
      <c r="H13" s="60">
        <f>'A. Eelarve'!D18</f>
        <v>0</v>
      </c>
    </row>
    <row r="14" spans="1:11" s="19" customFormat="1" x14ac:dyDescent="0.35">
      <c r="A14" s="39">
        <v>5</v>
      </c>
      <c r="B14" s="40" t="s">
        <v>40</v>
      </c>
      <c r="C14" s="59">
        <f>'A. Eelarve'!C19</f>
        <v>0</v>
      </c>
      <c r="D14" s="59">
        <f>E14+F14+G14</f>
        <v>0</v>
      </c>
      <c r="E14" s="59">
        <f t="shared" si="0"/>
        <v>0</v>
      </c>
      <c r="F14" s="59">
        <f t="shared" si="0"/>
        <v>0</v>
      </c>
      <c r="G14" s="59">
        <f t="shared" si="0"/>
        <v>0</v>
      </c>
      <c r="H14" s="60">
        <f>'A. Eelarve'!D19</f>
        <v>0</v>
      </c>
    </row>
    <row r="15" spans="1:11" x14ac:dyDescent="0.35">
      <c r="A15" s="110" t="s">
        <v>52</v>
      </c>
      <c r="B15" s="111"/>
      <c r="C15" s="46">
        <f t="shared" ref="C15:H15" si="1">SUM(C10:C14)</f>
        <v>560880</v>
      </c>
      <c r="D15" s="46">
        <f>SUM(D10:D14)</f>
        <v>457200</v>
      </c>
      <c r="E15" s="46">
        <f t="shared" si="1"/>
        <v>177138</v>
      </c>
      <c r="F15" s="46">
        <f t="shared" si="1"/>
        <v>280062</v>
      </c>
      <c r="G15" s="46">
        <f>SUM(G10:G14)</f>
        <v>0</v>
      </c>
      <c r="H15" s="26">
        <f t="shared" si="1"/>
        <v>100</v>
      </c>
    </row>
    <row r="17" spans="1:8" s="19" customFormat="1" x14ac:dyDescent="0.35">
      <c r="A17" s="9" t="s">
        <v>75</v>
      </c>
      <c r="B17" s="1"/>
      <c r="C17" s="8"/>
      <c r="D17" s="7"/>
      <c r="E17" s="7"/>
      <c r="F17" s="7"/>
      <c r="G17" s="7"/>
      <c r="H17" s="7"/>
    </row>
    <row r="18" spans="1:8" ht="78.75" customHeight="1" x14ac:dyDescent="0.35">
      <c r="A18" s="155" t="s">
        <v>1</v>
      </c>
      <c r="B18" s="155" t="s">
        <v>2</v>
      </c>
      <c r="C18" s="153" t="s">
        <v>9</v>
      </c>
      <c r="D18" s="30" t="s">
        <v>21</v>
      </c>
      <c r="E18" s="153" t="s">
        <v>132</v>
      </c>
      <c r="F18" s="153" t="s">
        <v>146</v>
      </c>
      <c r="G18" s="153" t="s">
        <v>147</v>
      </c>
      <c r="H18" s="31" t="s">
        <v>5</v>
      </c>
    </row>
    <row r="19" spans="1:8" s="15" customFormat="1" x14ac:dyDescent="0.35">
      <c r="A19" s="156"/>
      <c r="B19" s="156"/>
      <c r="C19" s="154"/>
      <c r="D19" s="5" t="s">
        <v>4</v>
      </c>
      <c r="E19" s="154"/>
      <c r="F19" s="154"/>
      <c r="G19" s="154"/>
      <c r="H19" s="22"/>
    </row>
    <row r="20" spans="1:8" s="19" customFormat="1" x14ac:dyDescent="0.35">
      <c r="A20" s="11" t="s">
        <v>33</v>
      </c>
      <c r="B20" s="12" t="s">
        <v>72</v>
      </c>
      <c r="C20" s="66">
        <f>'A. Eelarve'!C24</f>
        <v>560880</v>
      </c>
      <c r="D20" s="66">
        <f>SUM(E20:F20)</f>
        <v>457200</v>
      </c>
      <c r="E20" s="66">
        <f>'C1. Muud otsesed kulud'!G7</f>
        <v>177138</v>
      </c>
      <c r="F20" s="66">
        <f>'C1. Muud otsesed kulud'!G10</f>
        <v>280062</v>
      </c>
      <c r="G20" s="66">
        <f>'C1. Muud otsesed kulud'!G14</f>
        <v>0</v>
      </c>
      <c r="H20" s="66">
        <f>IFERROR(ROUND(D20/C20*100,2),0)</f>
        <v>81.510000000000005</v>
      </c>
    </row>
    <row r="21" spans="1:8" x14ac:dyDescent="0.35">
      <c r="A21" s="13"/>
      <c r="B21" s="14" t="s">
        <v>38</v>
      </c>
      <c r="C21" s="67">
        <f t="shared" ref="C21:G22" si="2">SUM(C20:C20)</f>
        <v>560880</v>
      </c>
      <c r="D21" s="67">
        <f t="shared" si="2"/>
        <v>457200</v>
      </c>
      <c r="E21" s="67">
        <f t="shared" si="2"/>
        <v>177138</v>
      </c>
      <c r="F21" s="67">
        <f t="shared" si="2"/>
        <v>280062</v>
      </c>
      <c r="G21" s="67">
        <f t="shared" si="2"/>
        <v>0</v>
      </c>
      <c r="H21" s="67">
        <f>IFERROR(ROUND(D21/C21*100,2),0)</f>
        <v>81.510000000000005</v>
      </c>
    </row>
    <row r="22" spans="1:8" x14ac:dyDescent="0.35">
      <c r="A22" s="10"/>
      <c r="B22" s="11" t="s">
        <v>8</v>
      </c>
      <c r="C22" s="66">
        <f t="shared" si="2"/>
        <v>560880</v>
      </c>
      <c r="D22" s="66">
        <f t="shared" si="2"/>
        <v>457200</v>
      </c>
      <c r="E22" s="66">
        <f t="shared" si="2"/>
        <v>177138</v>
      </c>
      <c r="F22" s="66">
        <f t="shared" si="2"/>
        <v>280062</v>
      </c>
      <c r="G22" s="66">
        <f t="shared" si="2"/>
        <v>0</v>
      </c>
      <c r="H22" s="66">
        <f>IFERROR(ROUND(D22/C22*100,2),0)</f>
        <v>81.510000000000005</v>
      </c>
    </row>
    <row r="23" spans="1:8" x14ac:dyDescent="0.35">
      <c r="A23"/>
      <c r="B23"/>
      <c r="C23"/>
      <c r="D23"/>
    </row>
    <row r="24" spans="1:8" x14ac:dyDescent="0.35">
      <c r="A24" s="18" t="s">
        <v>125</v>
      </c>
    </row>
    <row r="25" spans="1:8" x14ac:dyDescent="0.35">
      <c r="A25" s="157" t="s">
        <v>68</v>
      </c>
      <c r="B25" s="158"/>
      <c r="C25" s="57" t="s">
        <v>67</v>
      </c>
      <c r="D25" s="57" t="s">
        <v>41</v>
      </c>
      <c r="E25"/>
      <c r="F25" s="16"/>
      <c r="G25" s="16"/>
    </row>
    <row r="26" spans="1:8" ht="46.5" x14ac:dyDescent="0.35">
      <c r="A26" s="20">
        <v>1</v>
      </c>
      <c r="B26" s="2" t="s">
        <v>17</v>
      </c>
      <c r="C26" s="58" t="s">
        <v>65</v>
      </c>
      <c r="D26" s="32"/>
      <c r="E26"/>
      <c r="F26" s="16"/>
      <c r="G26" s="16"/>
    </row>
    <row r="27" spans="1:8" x14ac:dyDescent="0.35">
      <c r="A27" s="20">
        <v>2</v>
      </c>
      <c r="B27" s="21" t="s">
        <v>18</v>
      </c>
      <c r="C27" s="58" t="s">
        <v>65</v>
      </c>
      <c r="D27" s="32"/>
      <c r="E27"/>
      <c r="F27" s="16"/>
      <c r="G27" s="16"/>
    </row>
    <row r="28" spans="1:8" ht="46.5" x14ac:dyDescent="0.35">
      <c r="A28" s="20">
        <v>3</v>
      </c>
      <c r="B28" s="2" t="s">
        <v>19</v>
      </c>
      <c r="C28" s="58" t="s">
        <v>66</v>
      </c>
      <c r="D28" s="32"/>
      <c r="E28"/>
      <c r="F28" s="16"/>
      <c r="G28" s="16"/>
    </row>
    <row r="29" spans="1:8" ht="46.5" x14ac:dyDescent="0.35">
      <c r="A29" s="20">
        <v>4</v>
      </c>
      <c r="B29" s="2" t="s">
        <v>20</v>
      </c>
      <c r="C29" s="58" t="s">
        <v>65</v>
      </c>
      <c r="D29" s="32"/>
      <c r="E29"/>
      <c r="F29" s="16"/>
      <c r="G29" s="16"/>
    </row>
  </sheetData>
  <sheetProtection selectLockedCells="1"/>
  <dataConsolidate/>
  <mergeCells count="9">
    <mergeCell ref="A8:B8"/>
    <mergeCell ref="A15:B15"/>
    <mergeCell ref="C18:C19"/>
    <mergeCell ref="E18:E19"/>
    <mergeCell ref="G18:G19"/>
    <mergeCell ref="F18:F19"/>
    <mergeCell ref="A18:A19"/>
    <mergeCell ref="B18:B19"/>
    <mergeCell ref="A25:B25"/>
  </mergeCells>
  <conditionalFormatting sqref="D20">
    <cfRule type="colorScale" priority="70">
      <colorScale>
        <cfvo type="num" val="0"/>
        <cfvo type="num" val="&quot;C11*1,1&quot;"/>
        <color rgb="FFFF7128"/>
        <color theme="5"/>
      </colorScale>
    </cfRule>
    <cfRule type="cellIs" dxfId="12" priority="72" stopIfTrue="1" operator="greaterThan">
      <formula>"C11*110%"</formula>
    </cfRule>
    <cfRule type="cellIs" dxfId="11" priority="73" stopIfTrue="1" operator="greaterThan">
      <formula>C20*1.1</formula>
    </cfRule>
    <cfRule type="cellIs" dxfId="10" priority="74" stopIfTrue="1" operator="greaterThan">
      <formula>C20*1.1</formula>
    </cfRule>
    <cfRule type="cellIs" dxfId="9" priority="75" stopIfTrue="1" operator="greaterThan">
      <formula>"F11*1,1"</formula>
    </cfRule>
  </conditionalFormatting>
  <conditionalFormatting sqref="H15">
    <cfRule type="cellIs" dxfId="8" priority="38" operator="equal">
      <formula>0</formula>
    </cfRule>
    <cfRule type="cellIs" dxfId="7" priority="56" operator="lessThan">
      <formula>100</formula>
    </cfRule>
    <cfRule type="cellIs" dxfId="6" priority="57" operator="greaterThan">
      <formula>100</formula>
    </cfRule>
  </conditionalFormatting>
  <conditionalFormatting sqref="H20">
    <cfRule type="cellIs" dxfId="5" priority="48" operator="greaterThan">
      <formula>110</formula>
    </cfRule>
  </conditionalFormatting>
  <conditionalFormatting sqref="H22">
    <cfRule type="cellIs" dxfId="4" priority="42" operator="greaterThan">
      <formula>100</formula>
    </cfRule>
  </conditionalFormatting>
  <conditionalFormatting sqref="D22">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C22*1.1</formula>
    </cfRule>
    <cfRule type="cellIs" dxfId="1" priority="8" stopIfTrue="1" operator="greaterThan">
      <formula>C22*1.1</formula>
    </cfRule>
    <cfRule type="cellIs" dxfId="0" priority="9" stopIfTrue="1" operator="greaterThan">
      <formula>"F11*1,1"</formula>
    </cfRule>
  </conditionalFormatting>
  <dataValidations xWindow="399" yWindow="519" count="5">
    <dataValidation type="decimal" operator="equal" allowBlank="1" showInputMessage="1" showErrorMessage="1" sqref="C15">
      <formula1>C50</formula1>
    </dataValidation>
    <dataValidation type="decimal" operator="equal" allowBlank="1" showInputMessage="1" showErrorMessage="1" errorTitle="Tähelepanu!" error="Tervik peab olema 100%" promptTitle="Tähelepanu!" prompt="Osakaalude summa peab olema 100%" sqref="H15">
      <formula1>100</formula1>
    </dataValidation>
    <dataValidation type="decimal" allowBlank="1" showInputMessage="1" showErrorMessage="1" errorTitle="Tähelepanu!" error="AMIF toetuse osakaal ei saa olla suurem kui 75%" promptTitle="Tähelepanu!" prompt="AMIF toetuse osakaal ei saa olla suurem kui 75%" sqref="H10:H14">
      <formula1>0</formula1>
      <formula2>75</formula2>
    </dataValidation>
    <dataValidation operator="equal" allowBlank="1" showErrorMessage="1" promptTitle="Tähelepanu!" prompt="AMIF tulu peab võrduma AMIF kuluga." sqref="B9"/>
    <dataValidation type="list" allowBlank="1" showInputMessage="1" showErrorMessage="1" errorTitle="Tähelepanu!" error="Vali sobiv vastus" promptTitle="Tähelepanu!" prompt="Vali sobiv vastus" sqref="C26:C29">
      <formula1>Kinnituskiri</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99" yWindow="519" count="1">
        <x14:dataValidation type="decimal" errorStyle="warning" operator="equal" allowBlank="1" showInputMessage="1" showErrorMessage="1" promptTitle="Tähelepanu!" prompt="Muude otseste kulude kogusumma peab olema võrdne töölehel &quot;Muud otsesed kulud&quot; saadud kogusummaga.">
          <x14:formula1>
            <xm:f>'C1. Muud otsesed kulud'!G15</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50"/>
  <sheetViews>
    <sheetView workbookViewId="0">
      <selection activeCell="G9" sqref="G9"/>
    </sheetView>
  </sheetViews>
  <sheetFormatPr defaultColWidth="9.1796875" defaultRowHeight="15.5" x14ac:dyDescent="0.35"/>
  <cols>
    <col min="1" max="1" width="9.54296875" style="19" bestFit="1" customWidth="1"/>
    <col min="2" max="2" width="18.26953125" style="19" customWidth="1"/>
    <col min="3" max="3" width="25.54296875" style="19" customWidth="1"/>
    <col min="4" max="4" width="16.7265625" style="16" customWidth="1"/>
    <col min="5" max="5" width="15.7265625" style="16" customWidth="1"/>
    <col min="6" max="6" width="15.453125" style="19" customWidth="1"/>
    <col min="7" max="7" width="9.81640625" style="19" bestFit="1" customWidth="1"/>
    <col min="8" max="16384" width="9.1796875" style="19"/>
  </cols>
  <sheetData>
    <row r="1" spans="1:7" x14ac:dyDescent="0.35">
      <c r="A1" s="3" t="s">
        <v>63</v>
      </c>
      <c r="B1" s="3"/>
    </row>
    <row r="2" spans="1:7" x14ac:dyDescent="0.35">
      <c r="A2" s="3"/>
      <c r="B2" s="3"/>
    </row>
    <row r="3" spans="1:7" x14ac:dyDescent="0.35">
      <c r="A3" s="78" t="s">
        <v>104</v>
      </c>
    </row>
    <row r="4" spans="1:7" x14ac:dyDescent="0.35">
      <c r="A4" s="17"/>
      <c r="B4" s="162" t="s">
        <v>7</v>
      </c>
      <c r="C4" s="162"/>
      <c r="D4" s="162"/>
      <c r="E4" s="162"/>
      <c r="F4" s="162"/>
      <c r="G4" s="163" t="s">
        <v>12</v>
      </c>
    </row>
    <row r="5" spans="1:7" x14ac:dyDescent="0.35">
      <c r="A5" s="155" t="s">
        <v>1</v>
      </c>
      <c r="B5" s="164" t="s">
        <v>69</v>
      </c>
      <c r="C5" s="165"/>
      <c r="D5" s="165"/>
      <c r="E5" s="165"/>
      <c r="F5" s="166"/>
      <c r="G5" s="163"/>
    </row>
    <row r="6" spans="1:7" ht="30.5" x14ac:dyDescent="0.35">
      <c r="A6" s="156"/>
      <c r="B6" s="6" t="s">
        <v>42</v>
      </c>
      <c r="C6" s="6" t="s">
        <v>43</v>
      </c>
      <c r="D6" s="6" t="s">
        <v>44</v>
      </c>
      <c r="E6" s="6" t="s">
        <v>45</v>
      </c>
      <c r="F6" s="6" t="s">
        <v>46</v>
      </c>
      <c r="G6" s="163"/>
    </row>
    <row r="7" spans="1:7" s="29" customFormat="1" x14ac:dyDescent="0.35">
      <c r="A7" s="79" t="s">
        <v>81</v>
      </c>
      <c r="B7" s="79"/>
      <c r="C7" s="79"/>
      <c r="D7" s="80"/>
      <c r="E7" s="80"/>
      <c r="F7" s="79"/>
      <c r="G7" s="81"/>
    </row>
    <row r="8" spans="1:7" s="29" customFormat="1" x14ac:dyDescent="0.35">
      <c r="A8" s="79" t="s">
        <v>85</v>
      </c>
      <c r="B8" s="79"/>
      <c r="C8" s="79"/>
      <c r="D8" s="80"/>
      <c r="E8" s="80"/>
      <c r="F8" s="79"/>
      <c r="G8" s="81"/>
    </row>
    <row r="9" spans="1:7" s="29" customFormat="1" x14ac:dyDescent="0.35">
      <c r="A9" s="82" t="s">
        <v>86</v>
      </c>
      <c r="B9" s="79" t="s">
        <v>92</v>
      </c>
      <c r="C9" s="79" t="s">
        <v>83</v>
      </c>
      <c r="D9" s="83" t="s">
        <v>84</v>
      </c>
      <c r="E9" s="80">
        <v>42425</v>
      </c>
      <c r="F9" s="79" t="s">
        <v>89</v>
      </c>
      <c r="G9" s="81"/>
    </row>
    <row r="10" spans="1:7" s="29" customFormat="1" ht="62" x14ac:dyDescent="0.35">
      <c r="A10" s="79" t="s">
        <v>87</v>
      </c>
      <c r="B10" s="79" t="s">
        <v>82</v>
      </c>
      <c r="C10" s="79" t="s">
        <v>83</v>
      </c>
      <c r="D10" s="83" t="s">
        <v>84</v>
      </c>
      <c r="E10" s="80">
        <v>42425</v>
      </c>
      <c r="F10" s="84" t="s">
        <v>90</v>
      </c>
      <c r="G10" s="81"/>
    </row>
    <row r="11" spans="1:7" s="29" customFormat="1" x14ac:dyDescent="0.35">
      <c r="A11" s="79" t="s">
        <v>91</v>
      </c>
      <c r="B11" s="79"/>
      <c r="C11" s="79"/>
      <c r="D11" s="83"/>
      <c r="E11" s="80"/>
      <c r="F11" s="84"/>
      <c r="G11" s="81"/>
    </row>
    <row r="12" spans="1:7" s="29" customFormat="1" x14ac:dyDescent="0.35">
      <c r="A12" s="79" t="s">
        <v>6</v>
      </c>
      <c r="B12" s="79" t="s">
        <v>82</v>
      </c>
      <c r="C12" s="79" t="s">
        <v>83</v>
      </c>
      <c r="D12" s="83" t="s">
        <v>84</v>
      </c>
      <c r="E12" s="80">
        <v>42425</v>
      </c>
      <c r="F12" s="79" t="s">
        <v>89</v>
      </c>
      <c r="G12" s="81"/>
    </row>
    <row r="13" spans="1:7" s="29" customFormat="1" ht="62" x14ac:dyDescent="0.35">
      <c r="A13" s="79" t="s">
        <v>88</v>
      </c>
      <c r="B13" s="79" t="s">
        <v>82</v>
      </c>
      <c r="C13" s="79" t="s">
        <v>83</v>
      </c>
      <c r="D13" s="83" t="s">
        <v>84</v>
      </c>
      <c r="E13" s="80">
        <v>42425</v>
      </c>
      <c r="F13" s="84" t="s">
        <v>90</v>
      </c>
      <c r="G13" s="81"/>
    </row>
    <row r="14" spans="1:7" s="29" customFormat="1" x14ac:dyDescent="0.35">
      <c r="A14" s="27"/>
      <c r="B14" s="27"/>
      <c r="C14" s="27"/>
      <c r="D14" s="28"/>
      <c r="E14" s="27"/>
      <c r="F14" s="27"/>
      <c r="G14" s="63"/>
    </row>
    <row r="15" spans="1:7" s="29" customFormat="1" x14ac:dyDescent="0.35">
      <c r="A15" s="27"/>
      <c r="B15" s="27"/>
      <c r="C15" s="27"/>
      <c r="D15" s="28"/>
      <c r="E15" s="27"/>
      <c r="F15" s="27"/>
      <c r="G15" s="63"/>
    </row>
    <row r="16" spans="1:7" s="29" customFormat="1" x14ac:dyDescent="0.35">
      <c r="A16" s="27"/>
      <c r="B16" s="27"/>
      <c r="C16" s="27"/>
      <c r="D16" s="28"/>
      <c r="E16" s="27"/>
      <c r="F16" s="27"/>
      <c r="G16" s="63"/>
    </row>
    <row r="17" spans="1:7" s="29" customFormat="1" x14ac:dyDescent="0.35">
      <c r="A17" s="27"/>
      <c r="B17" s="27"/>
      <c r="C17" s="27"/>
      <c r="D17" s="28"/>
      <c r="E17" s="27"/>
      <c r="F17" s="27"/>
      <c r="G17" s="63"/>
    </row>
    <row r="18" spans="1:7" s="29" customFormat="1" x14ac:dyDescent="0.35">
      <c r="A18" s="27"/>
      <c r="B18" s="27"/>
      <c r="C18" s="27"/>
      <c r="D18" s="28"/>
      <c r="E18" s="27"/>
      <c r="F18" s="27"/>
      <c r="G18" s="63"/>
    </row>
    <row r="19" spans="1:7" s="29" customFormat="1" x14ac:dyDescent="0.35">
      <c r="A19" s="27"/>
      <c r="B19" s="27"/>
      <c r="C19" s="27"/>
      <c r="D19" s="28"/>
      <c r="E19" s="27"/>
      <c r="F19" s="27"/>
      <c r="G19" s="63"/>
    </row>
    <row r="20" spans="1:7" s="29" customFormat="1" x14ac:dyDescent="0.35">
      <c r="A20" s="27"/>
      <c r="B20" s="27"/>
      <c r="C20" s="27"/>
      <c r="D20" s="28"/>
      <c r="E20" s="27"/>
      <c r="F20" s="27"/>
      <c r="G20" s="63"/>
    </row>
    <row r="21" spans="1:7" s="29" customFormat="1" x14ac:dyDescent="0.35">
      <c r="A21" s="27"/>
      <c r="B21" s="27"/>
      <c r="C21" s="27"/>
      <c r="D21" s="28"/>
      <c r="E21" s="27"/>
      <c r="F21" s="27"/>
      <c r="G21" s="63"/>
    </row>
    <row r="22" spans="1:7" s="29" customFormat="1" x14ac:dyDescent="0.35">
      <c r="A22" s="27"/>
      <c r="B22" s="27"/>
      <c r="C22" s="27"/>
      <c r="D22" s="28"/>
      <c r="E22" s="27"/>
      <c r="F22" s="27"/>
      <c r="G22" s="63"/>
    </row>
    <row r="23" spans="1:7" s="29" customFormat="1" x14ac:dyDescent="0.35">
      <c r="A23" s="27"/>
      <c r="B23" s="27"/>
      <c r="C23" s="27"/>
      <c r="D23" s="28"/>
      <c r="E23" s="27"/>
      <c r="F23" s="27"/>
      <c r="G23" s="63"/>
    </row>
    <row r="24" spans="1:7" s="29" customFormat="1" x14ac:dyDescent="0.35">
      <c r="A24" s="27"/>
      <c r="B24" s="27"/>
      <c r="C24" s="27"/>
      <c r="D24" s="28"/>
      <c r="E24" s="27"/>
      <c r="F24" s="27"/>
      <c r="G24" s="63"/>
    </row>
    <row r="25" spans="1:7" s="29" customFormat="1" x14ac:dyDescent="0.35">
      <c r="A25" s="27"/>
      <c r="B25" s="27"/>
      <c r="C25" s="27"/>
      <c r="D25" s="28"/>
      <c r="E25" s="27"/>
      <c r="F25" s="27"/>
      <c r="G25" s="63"/>
    </row>
    <row r="26" spans="1:7" s="29" customFormat="1" x14ac:dyDescent="0.35">
      <c r="A26" s="27"/>
      <c r="B26" s="27"/>
      <c r="C26" s="27"/>
      <c r="D26" s="28"/>
      <c r="E26" s="27"/>
      <c r="F26" s="27"/>
      <c r="G26" s="63"/>
    </row>
    <row r="27" spans="1:7" s="29" customFormat="1" x14ac:dyDescent="0.35">
      <c r="A27" s="27"/>
      <c r="B27" s="27"/>
      <c r="C27" s="27"/>
      <c r="D27" s="28"/>
      <c r="E27" s="27"/>
      <c r="F27" s="27"/>
      <c r="G27" s="63"/>
    </row>
    <row r="28" spans="1:7" s="29" customFormat="1" x14ac:dyDescent="0.35">
      <c r="A28" s="27"/>
      <c r="B28" s="27"/>
      <c r="C28" s="27"/>
      <c r="D28" s="28"/>
      <c r="E28" s="28"/>
      <c r="F28" s="27"/>
      <c r="G28" s="63"/>
    </row>
    <row r="29" spans="1:7" s="29" customFormat="1" x14ac:dyDescent="0.35">
      <c r="A29" s="27"/>
      <c r="B29" s="27"/>
      <c r="C29" s="27"/>
      <c r="D29" s="28"/>
      <c r="E29" s="28"/>
      <c r="F29" s="27"/>
      <c r="G29" s="63"/>
    </row>
    <row r="30" spans="1:7" x14ac:dyDescent="0.35">
      <c r="A30" s="167" t="s">
        <v>47</v>
      </c>
      <c r="B30" s="168"/>
      <c r="C30" s="168"/>
      <c r="D30" s="168"/>
      <c r="E30" s="168"/>
      <c r="F30" s="169"/>
      <c r="G30" s="68">
        <f>SUM(G7:G29)</f>
        <v>0</v>
      </c>
    </row>
    <row r="31" spans="1:7" s="29" customFormat="1" x14ac:dyDescent="0.35">
      <c r="A31" s="27"/>
      <c r="B31" s="27"/>
      <c r="C31" s="27"/>
      <c r="D31" s="28"/>
      <c r="E31" s="28"/>
      <c r="F31" s="27"/>
      <c r="G31" s="63"/>
    </row>
    <row r="32" spans="1:7" s="29" customFormat="1" x14ac:dyDescent="0.35">
      <c r="A32" s="27"/>
      <c r="B32" s="27"/>
      <c r="C32" s="27"/>
      <c r="D32" s="28"/>
      <c r="E32" s="27"/>
      <c r="F32" s="27"/>
      <c r="G32" s="63"/>
    </row>
    <row r="33" spans="1:7" s="29" customFormat="1" x14ac:dyDescent="0.35">
      <c r="A33" s="27"/>
      <c r="B33" s="27"/>
      <c r="C33" s="27"/>
      <c r="D33" s="28"/>
      <c r="E33" s="27"/>
      <c r="F33" s="27"/>
      <c r="G33" s="63"/>
    </row>
    <row r="34" spans="1:7" s="29" customFormat="1" x14ac:dyDescent="0.35">
      <c r="A34" s="27"/>
      <c r="B34" s="27"/>
      <c r="C34" s="27"/>
      <c r="D34" s="28"/>
      <c r="E34" s="28"/>
      <c r="F34" s="27"/>
      <c r="G34" s="63"/>
    </row>
    <row r="35" spans="1:7" s="29" customFormat="1" x14ac:dyDescent="0.35">
      <c r="A35" s="27"/>
      <c r="B35" s="27"/>
      <c r="C35" s="27"/>
      <c r="D35" s="28"/>
      <c r="E35" s="27"/>
      <c r="F35" s="27"/>
      <c r="G35" s="63"/>
    </row>
    <row r="36" spans="1:7" s="29" customFormat="1" x14ac:dyDescent="0.35">
      <c r="A36" s="27"/>
      <c r="B36" s="27"/>
      <c r="C36" s="27"/>
      <c r="D36" s="28"/>
      <c r="E36" s="27"/>
      <c r="F36" s="27"/>
      <c r="G36" s="63"/>
    </row>
    <row r="37" spans="1:7" s="29" customFormat="1" x14ac:dyDescent="0.35">
      <c r="A37" s="27"/>
      <c r="B37" s="27"/>
      <c r="C37" s="27"/>
      <c r="D37" s="28"/>
      <c r="E37" s="27"/>
      <c r="F37" s="27"/>
      <c r="G37" s="63"/>
    </row>
    <row r="38" spans="1:7" s="29" customFormat="1" x14ac:dyDescent="0.35">
      <c r="A38" s="27"/>
      <c r="B38" s="27"/>
      <c r="C38" s="27"/>
      <c r="D38" s="28"/>
      <c r="E38" s="27"/>
      <c r="F38" s="27"/>
      <c r="G38" s="63"/>
    </row>
    <row r="39" spans="1:7" s="29" customFormat="1" x14ac:dyDescent="0.35">
      <c r="A39" s="27"/>
      <c r="B39" s="27"/>
      <c r="C39" s="27"/>
      <c r="D39" s="28"/>
      <c r="E39" s="27"/>
      <c r="F39" s="27"/>
      <c r="G39" s="63"/>
    </row>
    <row r="40" spans="1:7" s="29" customFormat="1" x14ac:dyDescent="0.35">
      <c r="A40" s="27"/>
      <c r="B40" s="27"/>
      <c r="C40" s="27"/>
      <c r="D40" s="28"/>
      <c r="E40" s="27"/>
      <c r="F40" s="27"/>
      <c r="G40" s="63"/>
    </row>
    <row r="41" spans="1:7" s="29" customFormat="1" x14ac:dyDescent="0.35">
      <c r="A41" s="27"/>
      <c r="B41" s="27"/>
      <c r="C41" s="27"/>
      <c r="D41" s="28"/>
      <c r="E41" s="27"/>
      <c r="F41" s="27"/>
      <c r="G41" s="63"/>
    </row>
    <row r="42" spans="1:7" s="29" customFormat="1" x14ac:dyDescent="0.35">
      <c r="A42" s="27"/>
      <c r="B42" s="27"/>
      <c r="C42" s="27"/>
      <c r="D42" s="28"/>
      <c r="E42" s="27"/>
      <c r="F42" s="27"/>
      <c r="G42" s="63"/>
    </row>
    <row r="43" spans="1:7" s="29" customFormat="1" x14ac:dyDescent="0.35">
      <c r="A43" s="27"/>
      <c r="B43" s="27"/>
      <c r="C43" s="27"/>
      <c r="D43" s="28"/>
      <c r="E43" s="27"/>
      <c r="F43" s="27"/>
      <c r="G43" s="63"/>
    </row>
    <row r="44" spans="1:7" s="29" customFormat="1" x14ac:dyDescent="0.35">
      <c r="A44" s="27"/>
      <c r="B44" s="27"/>
      <c r="C44" s="27"/>
      <c r="D44" s="28"/>
      <c r="E44" s="27"/>
      <c r="F44" s="27"/>
      <c r="G44" s="63"/>
    </row>
    <row r="45" spans="1:7" s="29" customFormat="1" x14ac:dyDescent="0.35">
      <c r="A45" s="27"/>
      <c r="B45" s="27"/>
      <c r="C45" s="27"/>
      <c r="D45" s="28"/>
      <c r="E45" s="27"/>
      <c r="F45" s="27"/>
      <c r="G45" s="63"/>
    </row>
    <row r="46" spans="1:7" s="29" customFormat="1" x14ac:dyDescent="0.35">
      <c r="A46" s="27"/>
      <c r="B46" s="27"/>
      <c r="C46" s="27"/>
      <c r="D46" s="28"/>
      <c r="E46" s="27"/>
      <c r="F46" s="27"/>
      <c r="G46" s="63"/>
    </row>
    <row r="47" spans="1:7" s="29" customFormat="1" x14ac:dyDescent="0.35">
      <c r="A47" s="27"/>
      <c r="B47" s="27"/>
      <c r="C47" s="27"/>
      <c r="D47" s="28"/>
      <c r="E47" s="27"/>
      <c r="F47" s="27"/>
      <c r="G47" s="63"/>
    </row>
    <row r="48" spans="1:7" s="29" customFormat="1" x14ac:dyDescent="0.35">
      <c r="A48" s="27"/>
      <c r="B48" s="27"/>
      <c r="C48" s="27"/>
      <c r="D48" s="28"/>
      <c r="E48" s="28"/>
      <c r="F48" s="27"/>
      <c r="G48" s="63"/>
    </row>
    <row r="49" spans="1:7" x14ac:dyDescent="0.35">
      <c r="A49" s="167" t="s">
        <v>47</v>
      </c>
      <c r="B49" s="168"/>
      <c r="C49" s="168"/>
      <c r="D49" s="168"/>
      <c r="E49" s="168"/>
      <c r="F49" s="169"/>
      <c r="G49" s="68">
        <f>SUM(G31:G48)</f>
        <v>0</v>
      </c>
    </row>
    <row r="50" spans="1:7" x14ac:dyDescent="0.35">
      <c r="A50" s="160" t="s">
        <v>54</v>
      </c>
      <c r="B50" s="160"/>
      <c r="C50" s="161"/>
      <c r="D50" s="17"/>
      <c r="E50" s="17"/>
      <c r="F50" s="17"/>
      <c r="G50" s="68">
        <f>G30+G49</f>
        <v>0</v>
      </c>
    </row>
  </sheetData>
  <sheetProtection formatCells="0" formatColumns="0" insertColumns="0" insertRows="0" deleteColumns="0" deleteRows="0" selectLockedCells="1"/>
  <mergeCells count="7">
    <mergeCell ref="A50:C50"/>
    <mergeCell ref="B4:F4"/>
    <mergeCell ref="G4:G6"/>
    <mergeCell ref="A5:A6"/>
    <mergeCell ref="B5:F5"/>
    <mergeCell ref="A30:F30"/>
    <mergeCell ref="A49:F4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workbookViewId="0">
      <selection activeCell="F1" sqref="F1:F1048576"/>
    </sheetView>
  </sheetViews>
  <sheetFormatPr defaultColWidth="9.1796875" defaultRowHeight="15.5" x14ac:dyDescent="0.35"/>
  <cols>
    <col min="1" max="1" width="9.1796875" style="1"/>
    <col min="2" max="2" width="18.26953125" style="19" customWidth="1"/>
    <col min="3" max="3" width="25.54296875" style="1" customWidth="1"/>
    <col min="4" max="4" width="16.7265625" customWidth="1"/>
    <col min="5" max="5" width="15.7265625" customWidth="1"/>
    <col min="6" max="6" width="15.453125" style="19" customWidth="1"/>
    <col min="7" max="16384" width="9.1796875" style="1"/>
  </cols>
  <sheetData>
    <row r="1" spans="1:7" x14ac:dyDescent="0.35">
      <c r="A1" s="3" t="s">
        <v>105</v>
      </c>
      <c r="B1" s="3"/>
    </row>
    <row r="2" spans="1:7" x14ac:dyDescent="0.35">
      <c r="A2" s="78" t="s">
        <v>103</v>
      </c>
    </row>
    <row r="3" spans="1:7" x14ac:dyDescent="0.35">
      <c r="A3" s="4"/>
      <c r="B3" s="162" t="s">
        <v>7</v>
      </c>
      <c r="C3" s="162"/>
      <c r="D3" s="162"/>
      <c r="E3" s="162"/>
      <c r="F3" s="162"/>
      <c r="G3" s="163" t="s">
        <v>12</v>
      </c>
    </row>
    <row r="4" spans="1:7" x14ac:dyDescent="0.35">
      <c r="A4" s="155" t="s">
        <v>1</v>
      </c>
      <c r="B4" s="164" t="s">
        <v>70</v>
      </c>
      <c r="C4" s="165"/>
      <c r="D4" s="165"/>
      <c r="E4" s="165"/>
      <c r="F4" s="166"/>
      <c r="G4" s="163"/>
    </row>
    <row r="5" spans="1:7" ht="30.5" x14ac:dyDescent="0.35">
      <c r="A5" s="156"/>
      <c r="B5" s="6" t="s">
        <v>42</v>
      </c>
      <c r="C5" s="6" t="s">
        <v>43</v>
      </c>
      <c r="D5" s="6" t="s">
        <v>44</v>
      </c>
      <c r="E5" s="6" t="s">
        <v>45</v>
      </c>
      <c r="F5" s="6" t="s">
        <v>46</v>
      </c>
      <c r="G5" s="163"/>
    </row>
    <row r="6" spans="1:7" s="29" customFormat="1" x14ac:dyDescent="0.35">
      <c r="A6" s="27"/>
      <c r="B6" s="27"/>
      <c r="C6" s="27"/>
      <c r="D6" s="27"/>
      <c r="E6" s="28"/>
      <c r="F6" s="27"/>
      <c r="G6" s="63"/>
    </row>
    <row r="7" spans="1:7" s="29" customFormat="1" x14ac:dyDescent="0.35">
      <c r="A7" s="27"/>
      <c r="B7" s="27"/>
      <c r="C7" s="27"/>
      <c r="D7" s="27"/>
      <c r="E7" s="27"/>
      <c r="F7" s="27"/>
      <c r="G7" s="63"/>
    </row>
    <row r="8" spans="1:7" s="29" customFormat="1" x14ac:dyDescent="0.35">
      <c r="A8" s="27"/>
      <c r="B8" s="27"/>
      <c r="C8" s="27"/>
      <c r="D8" s="27"/>
      <c r="E8" s="27"/>
      <c r="F8" s="27"/>
      <c r="G8" s="63"/>
    </row>
    <row r="9" spans="1:7" s="29" customFormat="1" x14ac:dyDescent="0.35">
      <c r="A9" s="27"/>
      <c r="B9" s="27"/>
      <c r="C9" s="27"/>
      <c r="D9" s="27"/>
      <c r="E9" s="27"/>
      <c r="F9" s="27"/>
      <c r="G9" s="63"/>
    </row>
    <row r="10" spans="1:7" s="29" customFormat="1" x14ac:dyDescent="0.35">
      <c r="A10" s="27"/>
      <c r="B10" s="27"/>
      <c r="C10" s="27"/>
      <c r="D10" s="27"/>
      <c r="E10" s="27"/>
      <c r="F10" s="27"/>
      <c r="G10" s="63"/>
    </row>
    <row r="11" spans="1:7" s="29" customFormat="1" x14ac:dyDescent="0.35">
      <c r="A11" s="27"/>
      <c r="B11" s="27"/>
      <c r="C11" s="27"/>
      <c r="D11" s="27"/>
      <c r="E11" s="27"/>
      <c r="F11" s="27"/>
      <c r="G11" s="63"/>
    </row>
    <row r="12" spans="1:7" s="29" customFormat="1" x14ac:dyDescent="0.35">
      <c r="A12" s="27"/>
      <c r="B12" s="27"/>
      <c r="C12" s="27"/>
      <c r="D12" s="27"/>
      <c r="E12" s="27"/>
      <c r="F12" s="27"/>
      <c r="G12" s="63"/>
    </row>
    <row r="13" spans="1:7" s="29" customFormat="1" x14ac:dyDescent="0.35">
      <c r="A13" s="27"/>
      <c r="B13" s="27"/>
      <c r="C13" s="27"/>
      <c r="D13" s="27"/>
      <c r="E13" s="27"/>
      <c r="F13" s="27"/>
      <c r="G13" s="63"/>
    </row>
    <row r="14" spans="1:7" s="29" customFormat="1" x14ac:dyDescent="0.35">
      <c r="A14" s="27"/>
      <c r="B14" s="27"/>
      <c r="C14" s="27"/>
      <c r="D14" s="27"/>
      <c r="E14" s="27"/>
      <c r="F14" s="27"/>
      <c r="G14" s="63"/>
    </row>
    <row r="15" spans="1:7" s="29" customFormat="1" x14ac:dyDescent="0.35">
      <c r="A15" s="27"/>
      <c r="B15" s="27"/>
      <c r="C15" s="27"/>
      <c r="D15" s="27"/>
      <c r="E15" s="27"/>
      <c r="F15" s="27"/>
      <c r="G15" s="63"/>
    </row>
    <row r="16" spans="1:7" s="29" customFormat="1" x14ac:dyDescent="0.35">
      <c r="A16" s="27"/>
      <c r="B16" s="27"/>
      <c r="C16" s="27"/>
      <c r="D16" s="27"/>
      <c r="E16" s="27"/>
      <c r="F16" s="27"/>
      <c r="G16" s="63"/>
    </row>
    <row r="17" spans="1:7" s="29" customFormat="1" x14ac:dyDescent="0.35">
      <c r="A17" s="27"/>
      <c r="B17" s="27"/>
      <c r="C17" s="27"/>
      <c r="D17" s="27"/>
      <c r="E17" s="27"/>
      <c r="F17" s="27"/>
      <c r="G17" s="63"/>
    </row>
    <row r="18" spans="1:7" s="29" customFormat="1" x14ac:dyDescent="0.35">
      <c r="A18" s="27"/>
      <c r="B18" s="27"/>
      <c r="C18" s="27"/>
      <c r="D18" s="27"/>
      <c r="E18" s="27"/>
      <c r="F18" s="27"/>
      <c r="G18" s="63"/>
    </row>
    <row r="19" spans="1:7" s="29" customFormat="1" x14ac:dyDescent="0.35">
      <c r="A19" s="27"/>
      <c r="B19" s="27"/>
      <c r="C19" s="27"/>
      <c r="D19" s="27"/>
      <c r="E19" s="27"/>
      <c r="F19" s="27"/>
      <c r="G19" s="63"/>
    </row>
    <row r="20" spans="1:7" s="29" customFormat="1" x14ac:dyDescent="0.35">
      <c r="A20" s="27"/>
      <c r="B20" s="27"/>
      <c r="C20" s="27"/>
      <c r="D20" s="27"/>
      <c r="E20" s="27"/>
      <c r="F20" s="27"/>
      <c r="G20" s="63"/>
    </row>
    <row r="21" spans="1:7" s="29" customFormat="1" x14ac:dyDescent="0.35">
      <c r="A21" s="27"/>
      <c r="B21" s="27"/>
      <c r="C21" s="27"/>
      <c r="D21" s="27"/>
      <c r="E21" s="27"/>
      <c r="F21" s="27"/>
      <c r="G21" s="63"/>
    </row>
    <row r="22" spans="1:7" s="29" customFormat="1" x14ac:dyDescent="0.35">
      <c r="A22" s="27"/>
      <c r="B22" s="27"/>
      <c r="C22" s="27"/>
      <c r="D22" s="27"/>
      <c r="E22" s="28"/>
      <c r="F22" s="27"/>
      <c r="G22" s="63"/>
    </row>
    <row r="23" spans="1:7" x14ac:dyDescent="0.35">
      <c r="A23" s="167" t="s">
        <v>47</v>
      </c>
      <c r="B23" s="168"/>
      <c r="C23" s="168"/>
      <c r="D23" s="168"/>
      <c r="E23" s="168"/>
      <c r="F23" s="169"/>
      <c r="G23" s="68">
        <f>SUM(G6:G22)</f>
        <v>0</v>
      </c>
    </row>
    <row r="24" spans="1:7" s="29" customFormat="1" x14ac:dyDescent="0.35">
      <c r="A24" s="27"/>
      <c r="B24" s="27"/>
      <c r="C24" s="27"/>
      <c r="D24" s="27"/>
      <c r="E24" s="28"/>
      <c r="F24" s="27"/>
      <c r="G24" s="63"/>
    </row>
    <row r="25" spans="1:7" s="29" customFormat="1" x14ac:dyDescent="0.35">
      <c r="A25" s="27"/>
      <c r="B25" s="27"/>
      <c r="C25" s="27"/>
      <c r="D25" s="27"/>
      <c r="E25" s="27"/>
      <c r="F25" s="27"/>
      <c r="G25" s="63"/>
    </row>
    <row r="26" spans="1:7" s="29" customFormat="1" x14ac:dyDescent="0.35">
      <c r="A26" s="27"/>
      <c r="B26" s="27"/>
      <c r="C26" s="27"/>
      <c r="D26" s="27"/>
      <c r="E26" s="27"/>
      <c r="F26" s="27"/>
      <c r="G26" s="63"/>
    </row>
    <row r="27" spans="1:7" s="29" customFormat="1" x14ac:dyDescent="0.35">
      <c r="A27" s="27"/>
      <c r="B27" s="27"/>
      <c r="C27" s="27"/>
      <c r="D27" s="27"/>
      <c r="E27" s="27"/>
      <c r="F27" s="27"/>
      <c r="G27" s="63"/>
    </row>
    <row r="28" spans="1:7" s="29" customFormat="1" x14ac:dyDescent="0.35">
      <c r="A28" s="27"/>
      <c r="B28" s="27"/>
      <c r="C28" s="27"/>
      <c r="D28" s="27"/>
      <c r="E28" s="27"/>
      <c r="F28" s="27"/>
      <c r="G28" s="63"/>
    </row>
    <row r="29" spans="1:7" s="29" customFormat="1" x14ac:dyDescent="0.35">
      <c r="A29" s="27"/>
      <c r="B29" s="27"/>
      <c r="C29" s="27"/>
      <c r="D29" s="27"/>
      <c r="E29" s="27"/>
      <c r="F29" s="27"/>
      <c r="G29" s="63"/>
    </row>
    <row r="30" spans="1:7" s="29" customFormat="1" x14ac:dyDescent="0.35">
      <c r="A30" s="27"/>
      <c r="B30" s="27"/>
      <c r="C30" s="27"/>
      <c r="D30" s="27"/>
      <c r="E30" s="27"/>
      <c r="F30" s="27"/>
      <c r="G30" s="63"/>
    </row>
    <row r="31" spans="1:7" s="29" customFormat="1" x14ac:dyDescent="0.35">
      <c r="A31" s="27"/>
      <c r="B31" s="27"/>
      <c r="C31" s="27"/>
      <c r="D31" s="27"/>
      <c r="E31" s="27"/>
      <c r="F31" s="27"/>
      <c r="G31" s="63"/>
    </row>
    <row r="32" spans="1:7" s="29" customFormat="1" x14ac:dyDescent="0.35">
      <c r="A32" s="27"/>
      <c r="B32" s="27"/>
      <c r="C32" s="27"/>
      <c r="D32" s="27"/>
      <c r="E32" s="27"/>
      <c r="F32" s="27"/>
      <c r="G32" s="63"/>
    </row>
    <row r="33" spans="1:7" s="29" customFormat="1" x14ac:dyDescent="0.35">
      <c r="A33" s="27"/>
      <c r="B33" s="27"/>
      <c r="C33" s="27"/>
      <c r="D33" s="27"/>
      <c r="E33" s="27"/>
      <c r="F33" s="27"/>
      <c r="G33" s="63"/>
    </row>
    <row r="34" spans="1:7" s="29" customFormat="1" x14ac:dyDescent="0.35">
      <c r="A34" s="27"/>
      <c r="B34" s="27"/>
      <c r="C34" s="27"/>
      <c r="D34" s="27"/>
      <c r="E34" s="27"/>
      <c r="F34" s="27"/>
      <c r="G34" s="63"/>
    </row>
    <row r="35" spans="1:7" s="29" customFormat="1" x14ac:dyDescent="0.35">
      <c r="A35" s="27"/>
      <c r="B35" s="27"/>
      <c r="C35" s="27"/>
      <c r="D35" s="27"/>
      <c r="E35" s="27"/>
      <c r="F35" s="27"/>
      <c r="G35" s="63"/>
    </row>
    <row r="36" spans="1:7" s="29" customFormat="1" x14ac:dyDescent="0.35">
      <c r="A36" s="27"/>
      <c r="B36" s="27"/>
      <c r="C36" s="27"/>
      <c r="D36" s="27"/>
      <c r="E36" s="27"/>
      <c r="F36" s="27"/>
      <c r="G36" s="63"/>
    </row>
    <row r="37" spans="1:7" s="29" customFormat="1" x14ac:dyDescent="0.35">
      <c r="A37" s="27"/>
      <c r="B37" s="27"/>
      <c r="C37" s="27"/>
      <c r="D37" s="27"/>
      <c r="E37" s="27"/>
      <c r="F37" s="27"/>
      <c r="G37" s="63"/>
    </row>
    <row r="38" spans="1:7" s="29" customFormat="1" x14ac:dyDescent="0.35">
      <c r="A38" s="27"/>
      <c r="B38" s="27"/>
      <c r="C38" s="27"/>
      <c r="D38" s="27"/>
      <c r="E38" s="27"/>
      <c r="F38" s="27"/>
      <c r="G38" s="63"/>
    </row>
    <row r="39" spans="1:7" s="29" customFormat="1" x14ac:dyDescent="0.35">
      <c r="A39" s="27"/>
      <c r="B39" s="27"/>
      <c r="C39" s="27"/>
      <c r="D39" s="27"/>
      <c r="E39" s="27"/>
      <c r="F39" s="27"/>
      <c r="G39" s="63"/>
    </row>
    <row r="40" spans="1:7" s="29" customFormat="1" x14ac:dyDescent="0.35">
      <c r="A40" s="27"/>
      <c r="B40" s="27"/>
      <c r="C40" s="27"/>
      <c r="D40" s="27"/>
      <c r="E40" s="28"/>
      <c r="F40" s="27"/>
      <c r="G40" s="63"/>
    </row>
    <row r="41" spans="1:7" x14ac:dyDescent="0.35">
      <c r="A41" s="167" t="s">
        <v>47</v>
      </c>
      <c r="B41" s="168"/>
      <c r="C41" s="168"/>
      <c r="D41" s="168"/>
      <c r="E41" s="168"/>
      <c r="F41" s="169"/>
      <c r="G41" s="68">
        <f>SUM(G24:G40)</f>
        <v>0</v>
      </c>
    </row>
    <row r="42" spans="1:7" x14ac:dyDescent="0.35">
      <c r="A42" s="160" t="s">
        <v>10</v>
      </c>
      <c r="B42" s="160"/>
      <c r="C42" s="161"/>
      <c r="D42" s="17"/>
      <c r="E42" s="17"/>
      <c r="F42" s="17"/>
      <c r="G42" s="68">
        <f>G23+G41</f>
        <v>0</v>
      </c>
    </row>
  </sheetData>
  <sheetProtection formatCells="0" formatColumns="0" insertColumns="0" insertRows="0" deleteColumns="0" deleteRows="0" selectLockedCells="1"/>
  <mergeCells count="7">
    <mergeCell ref="G3:G5"/>
    <mergeCell ref="A23:F23"/>
    <mergeCell ref="A41:F41"/>
    <mergeCell ref="A42:C42"/>
    <mergeCell ref="A4:A5"/>
    <mergeCell ref="B3:F3"/>
    <mergeCell ref="B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zoomScaleNormal="100" workbookViewId="0"/>
  </sheetViews>
  <sheetFormatPr defaultColWidth="9.1796875" defaultRowHeight="15.5" x14ac:dyDescent="0.35"/>
  <cols>
    <col min="1" max="1" width="9.1796875" style="19"/>
    <col min="2" max="2" width="18.26953125" style="19" customWidth="1"/>
    <col min="3" max="3" width="25.54296875" style="19" customWidth="1"/>
    <col min="4" max="4" width="16.7265625" style="16" customWidth="1"/>
    <col min="5" max="5" width="15.7265625" style="16" customWidth="1"/>
    <col min="6" max="6" width="15.453125" style="19" customWidth="1"/>
    <col min="7" max="16384" width="9.1796875" style="19"/>
  </cols>
  <sheetData>
    <row r="1" spans="1:7" x14ac:dyDescent="0.35">
      <c r="A1" s="3" t="s">
        <v>109</v>
      </c>
      <c r="B1" s="3"/>
    </row>
    <row r="2" spans="1:7" x14ac:dyDescent="0.35">
      <c r="A2" s="78" t="s">
        <v>103</v>
      </c>
    </row>
    <row r="3" spans="1:7" x14ac:dyDescent="0.35">
      <c r="A3" s="17"/>
      <c r="B3" s="162" t="s">
        <v>7</v>
      </c>
      <c r="C3" s="162"/>
      <c r="D3" s="162"/>
      <c r="E3" s="162"/>
      <c r="F3" s="162"/>
      <c r="G3" s="163" t="s">
        <v>12</v>
      </c>
    </row>
    <row r="4" spans="1:7" x14ac:dyDescent="0.35">
      <c r="A4" s="155" t="s">
        <v>1</v>
      </c>
      <c r="B4" s="164" t="s">
        <v>69</v>
      </c>
      <c r="C4" s="165"/>
      <c r="D4" s="165"/>
      <c r="E4" s="165"/>
      <c r="F4" s="166"/>
      <c r="G4" s="163"/>
    </row>
    <row r="5" spans="1:7" ht="30.5" x14ac:dyDescent="0.35">
      <c r="A5" s="156"/>
      <c r="B5" s="6" t="s">
        <v>42</v>
      </c>
      <c r="C5" s="6" t="s">
        <v>43</v>
      </c>
      <c r="D5" s="6" t="s">
        <v>44</v>
      </c>
      <c r="E5" s="6" t="s">
        <v>45</v>
      </c>
      <c r="F5" s="6" t="s">
        <v>46</v>
      </c>
      <c r="G5" s="163"/>
    </row>
    <row r="6" spans="1:7" s="29" customFormat="1" x14ac:dyDescent="0.35">
      <c r="A6" s="27"/>
      <c r="B6" s="27"/>
      <c r="C6" s="27"/>
      <c r="D6" s="27"/>
      <c r="E6" s="28"/>
      <c r="F6" s="27"/>
      <c r="G6" s="63"/>
    </row>
    <row r="7" spans="1:7" s="29" customFormat="1" x14ac:dyDescent="0.35">
      <c r="A7" s="27"/>
      <c r="B7" s="27"/>
      <c r="C7" s="27"/>
      <c r="D7" s="27"/>
      <c r="E7" s="28"/>
      <c r="F7" s="27"/>
      <c r="G7" s="63"/>
    </row>
    <row r="8" spans="1:7" s="29" customFormat="1" x14ac:dyDescent="0.35">
      <c r="A8" s="27"/>
      <c r="B8" s="27"/>
      <c r="C8" s="27"/>
      <c r="D8" s="27"/>
      <c r="E8" s="28"/>
      <c r="F8" s="27"/>
      <c r="G8" s="63"/>
    </row>
    <row r="9" spans="1:7" s="29" customFormat="1" x14ac:dyDescent="0.35">
      <c r="A9" s="27"/>
      <c r="B9" s="27"/>
      <c r="C9" s="27"/>
      <c r="D9" s="27"/>
      <c r="E9" s="28"/>
      <c r="F9" s="27"/>
      <c r="G9" s="63"/>
    </row>
    <row r="10" spans="1:7" s="29" customFormat="1" x14ac:dyDescent="0.35">
      <c r="A10" s="27"/>
      <c r="B10" s="27"/>
      <c r="C10" s="27"/>
      <c r="D10" s="27"/>
      <c r="E10" s="28"/>
      <c r="F10" s="27"/>
      <c r="G10" s="63"/>
    </row>
    <row r="11" spans="1:7" s="29" customFormat="1" x14ac:dyDescent="0.35">
      <c r="A11" s="27"/>
      <c r="B11" s="27"/>
      <c r="C11" s="27"/>
      <c r="D11" s="27"/>
      <c r="E11" s="28"/>
      <c r="F11" s="27"/>
      <c r="G11" s="63"/>
    </row>
    <row r="12" spans="1:7" s="29" customFormat="1" x14ac:dyDescent="0.35">
      <c r="A12" s="27"/>
      <c r="B12" s="27"/>
      <c r="C12" s="27"/>
      <c r="D12" s="27"/>
      <c r="E12" s="28"/>
      <c r="F12" s="27"/>
      <c r="G12" s="63"/>
    </row>
    <row r="13" spans="1:7" s="29" customFormat="1" x14ac:dyDescent="0.35">
      <c r="A13" s="27"/>
      <c r="B13" s="27"/>
      <c r="C13" s="27"/>
      <c r="D13" s="27"/>
      <c r="E13" s="28"/>
      <c r="F13" s="27"/>
      <c r="G13" s="63"/>
    </row>
    <row r="14" spans="1:7" s="29" customFormat="1" x14ac:dyDescent="0.35">
      <c r="A14" s="27"/>
      <c r="B14" s="27"/>
      <c r="C14" s="27"/>
      <c r="D14" s="27"/>
      <c r="E14" s="28"/>
      <c r="F14" s="27"/>
      <c r="G14" s="63"/>
    </row>
    <row r="15" spans="1:7" s="29" customFormat="1" x14ac:dyDescent="0.35">
      <c r="A15" s="27"/>
      <c r="B15" s="27"/>
      <c r="C15" s="27"/>
      <c r="D15" s="27"/>
      <c r="E15" s="28"/>
      <c r="F15" s="27"/>
      <c r="G15" s="63"/>
    </row>
    <row r="16" spans="1:7" s="29" customFormat="1" x14ac:dyDescent="0.35">
      <c r="A16" s="27"/>
      <c r="B16" s="27"/>
      <c r="C16" s="27"/>
      <c r="D16" s="27"/>
      <c r="E16" s="28"/>
      <c r="F16" s="27"/>
      <c r="G16" s="63"/>
    </row>
    <row r="17" spans="1:7" s="29" customFormat="1" x14ac:dyDescent="0.35">
      <c r="A17" s="27"/>
      <c r="B17" s="27"/>
      <c r="C17" s="27"/>
      <c r="D17" s="27"/>
      <c r="E17" s="28"/>
      <c r="F17" s="27"/>
      <c r="G17" s="63"/>
    </row>
    <row r="18" spans="1:7" s="29" customFormat="1" x14ac:dyDescent="0.35">
      <c r="A18" s="27"/>
      <c r="B18" s="27"/>
      <c r="C18" s="27"/>
      <c r="D18" s="27"/>
      <c r="E18" s="28"/>
      <c r="F18" s="27"/>
      <c r="G18" s="63"/>
    </row>
    <row r="19" spans="1:7" s="29" customFormat="1" x14ac:dyDescent="0.35">
      <c r="A19" s="27"/>
      <c r="B19" s="27"/>
      <c r="C19" s="27"/>
      <c r="D19" s="27"/>
      <c r="E19" s="28"/>
      <c r="F19" s="27"/>
      <c r="G19" s="63"/>
    </row>
    <row r="20" spans="1:7" s="29" customFormat="1" x14ac:dyDescent="0.35">
      <c r="A20" s="27"/>
      <c r="B20" s="27"/>
      <c r="C20" s="27"/>
      <c r="D20" s="27"/>
      <c r="E20" s="28"/>
      <c r="F20" s="27"/>
      <c r="G20" s="63"/>
    </row>
    <row r="21" spans="1:7" s="29" customFormat="1" x14ac:dyDescent="0.35">
      <c r="A21" s="27"/>
      <c r="B21" s="27"/>
      <c r="C21" s="27"/>
      <c r="D21" s="27"/>
      <c r="E21" s="28"/>
      <c r="F21" s="27"/>
      <c r="G21" s="63"/>
    </row>
    <row r="22" spans="1:7" s="29" customFormat="1" x14ac:dyDescent="0.35">
      <c r="A22" s="27"/>
      <c r="B22" s="27"/>
      <c r="C22" s="27"/>
      <c r="D22" s="27"/>
      <c r="E22" s="28"/>
      <c r="F22" s="27"/>
      <c r="G22" s="63"/>
    </row>
    <row r="23" spans="1:7" x14ac:dyDescent="0.35">
      <c r="A23" s="167" t="s">
        <v>47</v>
      </c>
      <c r="B23" s="168"/>
      <c r="C23" s="168"/>
      <c r="D23" s="168"/>
      <c r="E23" s="168"/>
      <c r="F23" s="169"/>
      <c r="G23" s="68">
        <f>SUM(G6:G22)</f>
        <v>0</v>
      </c>
    </row>
    <row r="24" spans="1:7" s="29" customFormat="1" x14ac:dyDescent="0.35">
      <c r="A24" s="27"/>
      <c r="B24" s="27"/>
      <c r="C24" s="27"/>
      <c r="D24" s="27"/>
      <c r="E24" s="28"/>
      <c r="F24" s="27"/>
      <c r="G24" s="63"/>
    </row>
    <row r="25" spans="1:7" s="29" customFormat="1" x14ac:dyDescent="0.35">
      <c r="A25" s="27"/>
      <c r="B25" s="27"/>
      <c r="C25" s="27"/>
      <c r="D25" s="27"/>
      <c r="E25" s="28"/>
      <c r="F25" s="27"/>
      <c r="G25" s="63"/>
    </row>
    <row r="26" spans="1:7" s="29" customFormat="1" x14ac:dyDescent="0.35">
      <c r="A26" s="27"/>
      <c r="B26" s="27"/>
      <c r="C26" s="27"/>
      <c r="D26" s="27"/>
      <c r="E26" s="28"/>
      <c r="F26" s="27"/>
      <c r="G26" s="63"/>
    </row>
    <row r="27" spans="1:7" s="29" customFormat="1" x14ac:dyDescent="0.35">
      <c r="A27" s="27"/>
      <c r="B27" s="27"/>
      <c r="C27" s="27"/>
      <c r="D27" s="27"/>
      <c r="E27" s="28"/>
      <c r="F27" s="27"/>
      <c r="G27" s="63"/>
    </row>
    <row r="28" spans="1:7" s="29" customFormat="1" x14ac:dyDescent="0.35">
      <c r="A28" s="27"/>
      <c r="B28" s="27"/>
      <c r="C28" s="27"/>
      <c r="D28" s="27"/>
      <c r="E28" s="28"/>
      <c r="F28" s="27"/>
      <c r="G28" s="63"/>
    </row>
    <row r="29" spans="1:7" s="29" customFormat="1" x14ac:dyDescent="0.35">
      <c r="A29" s="27"/>
      <c r="B29" s="27"/>
      <c r="C29" s="27"/>
      <c r="D29" s="27"/>
      <c r="E29" s="28"/>
      <c r="F29" s="27"/>
      <c r="G29" s="63"/>
    </row>
    <row r="30" spans="1:7" s="29" customFormat="1" x14ac:dyDescent="0.35">
      <c r="A30" s="27"/>
      <c r="B30" s="27"/>
      <c r="C30" s="27"/>
      <c r="D30" s="27"/>
      <c r="E30" s="28"/>
      <c r="F30" s="27"/>
      <c r="G30" s="63"/>
    </row>
    <row r="31" spans="1:7" s="29" customFormat="1" x14ac:dyDescent="0.35">
      <c r="A31" s="27"/>
      <c r="B31" s="27"/>
      <c r="C31" s="27"/>
      <c r="D31" s="27"/>
      <c r="E31" s="28"/>
      <c r="F31" s="27"/>
      <c r="G31" s="63"/>
    </row>
    <row r="32" spans="1:7" s="29" customFormat="1" x14ac:dyDescent="0.35">
      <c r="A32" s="27"/>
      <c r="B32" s="27"/>
      <c r="C32" s="27"/>
      <c r="D32" s="27"/>
      <c r="E32" s="28"/>
      <c r="F32" s="27"/>
      <c r="G32" s="63"/>
    </row>
    <row r="33" spans="1:7" s="29" customFormat="1" x14ac:dyDescent="0.35">
      <c r="A33" s="27"/>
      <c r="B33" s="27"/>
      <c r="C33" s="27"/>
      <c r="D33" s="27"/>
      <c r="E33" s="28"/>
      <c r="F33" s="27"/>
      <c r="G33" s="63"/>
    </row>
    <row r="34" spans="1:7" s="29" customFormat="1" x14ac:dyDescent="0.35">
      <c r="A34" s="27"/>
      <c r="B34" s="27"/>
      <c r="C34" s="27"/>
      <c r="D34" s="27"/>
      <c r="E34" s="28"/>
      <c r="F34" s="27"/>
      <c r="G34" s="63"/>
    </row>
    <row r="35" spans="1:7" s="29" customFormat="1" x14ac:dyDescent="0.35">
      <c r="A35" s="27"/>
      <c r="B35" s="27"/>
      <c r="C35" s="27"/>
      <c r="D35" s="27"/>
      <c r="E35" s="28"/>
      <c r="F35" s="27"/>
      <c r="G35" s="63"/>
    </row>
    <row r="36" spans="1:7" s="29" customFormat="1" x14ac:dyDescent="0.35">
      <c r="A36" s="27"/>
      <c r="B36" s="27"/>
      <c r="C36" s="27"/>
      <c r="D36" s="27"/>
      <c r="E36" s="28"/>
      <c r="F36" s="27"/>
      <c r="G36" s="63"/>
    </row>
    <row r="37" spans="1:7" s="29" customFormat="1" x14ac:dyDescent="0.35">
      <c r="A37" s="27"/>
      <c r="B37" s="27"/>
      <c r="C37" s="27"/>
      <c r="D37" s="27"/>
      <c r="E37" s="28"/>
      <c r="F37" s="27"/>
      <c r="G37" s="63"/>
    </row>
    <row r="38" spans="1:7" s="29" customFormat="1" x14ac:dyDescent="0.35">
      <c r="A38" s="27"/>
      <c r="B38" s="27"/>
      <c r="C38" s="27"/>
      <c r="D38" s="27"/>
      <c r="E38" s="28"/>
      <c r="F38" s="27"/>
      <c r="G38" s="63"/>
    </row>
    <row r="39" spans="1:7" s="29" customFormat="1" x14ac:dyDescent="0.35">
      <c r="A39" s="27"/>
      <c r="B39" s="27"/>
      <c r="C39" s="27"/>
      <c r="D39" s="27"/>
      <c r="E39" s="28"/>
      <c r="F39" s="27"/>
      <c r="G39" s="63"/>
    </row>
    <row r="40" spans="1:7" s="29" customFormat="1" x14ac:dyDescent="0.35">
      <c r="A40" s="27"/>
      <c r="B40" s="27"/>
      <c r="C40" s="27"/>
      <c r="D40" s="27"/>
      <c r="E40" s="28"/>
      <c r="F40" s="27"/>
      <c r="G40" s="63"/>
    </row>
    <row r="41" spans="1:7" x14ac:dyDescent="0.35">
      <c r="A41" s="167" t="s">
        <v>47</v>
      </c>
      <c r="B41" s="168"/>
      <c r="C41" s="168"/>
      <c r="D41" s="168"/>
      <c r="E41" s="168"/>
      <c r="F41" s="169"/>
      <c r="G41" s="68">
        <f>SUM(G24:G40)</f>
        <v>0</v>
      </c>
    </row>
    <row r="42" spans="1:7" x14ac:dyDescent="0.35">
      <c r="A42" s="160" t="s">
        <v>73</v>
      </c>
      <c r="B42" s="160"/>
      <c r="C42" s="161"/>
      <c r="D42" s="17"/>
      <c r="E42" s="17"/>
      <c r="F42" s="17"/>
      <c r="G42" s="68">
        <f>G23+G41</f>
        <v>0</v>
      </c>
    </row>
  </sheetData>
  <sheetProtection formatCells="0" formatColumns="0" formatRows="0" insertColumns="0" insertRows="0" deleteColumns="0" deleteRows="0" selectLockedCells="1"/>
  <mergeCells count="7">
    <mergeCell ref="A42:C42"/>
    <mergeCell ref="B3:F3"/>
    <mergeCell ref="G3:G5"/>
    <mergeCell ref="A4:A5"/>
    <mergeCell ref="B4:F4"/>
    <mergeCell ref="A23:F23"/>
    <mergeCell ref="A41:F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2"/>
  <sheetViews>
    <sheetView workbookViewId="0">
      <selection activeCell="F1" sqref="F1:F1048576"/>
    </sheetView>
  </sheetViews>
  <sheetFormatPr defaultColWidth="9.1796875" defaultRowHeight="15.5" x14ac:dyDescent="0.35"/>
  <cols>
    <col min="1" max="1" width="9.1796875" style="19"/>
    <col min="2" max="2" width="18.26953125" style="19" customWidth="1"/>
    <col min="3" max="3" width="25.54296875" style="19" customWidth="1"/>
    <col min="4" max="4" width="16.7265625" style="16" customWidth="1"/>
    <col min="5" max="5" width="15.7265625" style="16" customWidth="1"/>
    <col min="6" max="6" width="15.453125" style="19" customWidth="1"/>
    <col min="7" max="16384" width="9.1796875" style="19"/>
  </cols>
  <sheetData>
    <row r="1" spans="1:7" x14ac:dyDescent="0.35">
      <c r="A1" s="3" t="s">
        <v>48</v>
      </c>
      <c r="B1" s="3"/>
    </row>
    <row r="2" spans="1:7" x14ac:dyDescent="0.35">
      <c r="A2" s="78" t="s">
        <v>103</v>
      </c>
    </row>
    <row r="3" spans="1:7" x14ac:dyDescent="0.35">
      <c r="A3" s="17"/>
      <c r="B3" s="162" t="s">
        <v>7</v>
      </c>
      <c r="C3" s="162"/>
      <c r="D3" s="162"/>
      <c r="E3" s="162"/>
      <c r="F3" s="162"/>
      <c r="G3" s="163" t="s">
        <v>12</v>
      </c>
    </row>
    <row r="4" spans="1:7" x14ac:dyDescent="0.35">
      <c r="A4" s="155" t="s">
        <v>1</v>
      </c>
      <c r="B4" s="164" t="s">
        <v>69</v>
      </c>
      <c r="C4" s="165"/>
      <c r="D4" s="165"/>
      <c r="E4" s="165"/>
      <c r="F4" s="166"/>
      <c r="G4" s="163"/>
    </row>
    <row r="5" spans="1:7" ht="30.5" x14ac:dyDescent="0.35">
      <c r="A5" s="156"/>
      <c r="B5" s="6" t="s">
        <v>42</v>
      </c>
      <c r="C5" s="6" t="s">
        <v>43</v>
      </c>
      <c r="D5" s="6" t="s">
        <v>44</v>
      </c>
      <c r="E5" s="6" t="s">
        <v>45</v>
      </c>
      <c r="F5" s="6" t="s">
        <v>46</v>
      </c>
      <c r="G5" s="163"/>
    </row>
    <row r="6" spans="1:7" s="29" customFormat="1" x14ac:dyDescent="0.35">
      <c r="A6" s="27"/>
      <c r="B6" s="27"/>
      <c r="C6" s="27"/>
      <c r="D6" s="27"/>
      <c r="E6" s="28"/>
      <c r="F6" s="27"/>
      <c r="G6" s="63"/>
    </row>
    <row r="7" spans="1:7" s="29" customFormat="1" x14ac:dyDescent="0.35">
      <c r="A7" s="27"/>
      <c r="B7" s="27"/>
      <c r="C7" s="27"/>
      <c r="D7" s="27"/>
      <c r="E7" s="28"/>
      <c r="F7" s="27"/>
      <c r="G7" s="63"/>
    </row>
    <row r="8" spans="1:7" s="29" customFormat="1" x14ac:dyDescent="0.35">
      <c r="A8" s="27"/>
      <c r="B8" s="27"/>
      <c r="C8" s="27"/>
      <c r="D8" s="27"/>
      <c r="E8" s="28"/>
      <c r="F8" s="27"/>
      <c r="G8" s="63"/>
    </row>
    <row r="9" spans="1:7" s="29" customFormat="1" x14ac:dyDescent="0.35">
      <c r="A9" s="27"/>
      <c r="B9" s="27"/>
      <c r="C9" s="27"/>
      <c r="D9" s="27"/>
      <c r="E9" s="28"/>
      <c r="F9" s="27"/>
      <c r="G9" s="63"/>
    </row>
    <row r="10" spans="1:7" s="29" customFormat="1" x14ac:dyDescent="0.35">
      <c r="A10" s="27"/>
      <c r="B10" s="27"/>
      <c r="C10" s="27"/>
      <c r="D10" s="27"/>
      <c r="E10" s="28"/>
      <c r="F10" s="27"/>
      <c r="G10" s="63"/>
    </row>
    <row r="11" spans="1:7" s="29" customFormat="1" x14ac:dyDescent="0.35">
      <c r="A11" s="27"/>
      <c r="B11" s="27"/>
      <c r="C11" s="27"/>
      <c r="D11" s="27"/>
      <c r="E11" s="28"/>
      <c r="F11" s="27"/>
      <c r="G11" s="63"/>
    </row>
    <row r="12" spans="1:7" s="29" customFormat="1" x14ac:dyDescent="0.35">
      <c r="A12" s="27"/>
      <c r="B12" s="27"/>
      <c r="C12" s="27"/>
      <c r="D12" s="27"/>
      <c r="E12" s="28"/>
      <c r="F12" s="27"/>
      <c r="G12" s="63"/>
    </row>
    <row r="13" spans="1:7" s="29" customFormat="1" x14ac:dyDescent="0.35">
      <c r="A13" s="27"/>
      <c r="B13" s="27"/>
      <c r="C13" s="27"/>
      <c r="D13" s="27"/>
      <c r="E13" s="28"/>
      <c r="F13" s="27"/>
      <c r="G13" s="63"/>
    </row>
    <row r="14" spans="1:7" s="29" customFormat="1" x14ac:dyDescent="0.35">
      <c r="A14" s="27"/>
      <c r="B14" s="27"/>
      <c r="C14" s="27"/>
      <c r="D14" s="27"/>
      <c r="E14" s="28"/>
      <c r="F14" s="27"/>
      <c r="G14" s="63"/>
    </row>
    <row r="15" spans="1:7" s="29" customFormat="1" x14ac:dyDescent="0.35">
      <c r="A15" s="27"/>
      <c r="B15" s="27"/>
      <c r="C15" s="27"/>
      <c r="D15" s="27"/>
      <c r="E15" s="28"/>
      <c r="F15" s="27"/>
      <c r="G15" s="63"/>
    </row>
    <row r="16" spans="1:7" s="29" customFormat="1" x14ac:dyDescent="0.35">
      <c r="A16" s="27"/>
      <c r="B16" s="27"/>
      <c r="C16" s="27"/>
      <c r="D16" s="27"/>
      <c r="E16" s="28"/>
      <c r="F16" s="27"/>
      <c r="G16" s="63"/>
    </row>
    <row r="17" spans="1:7" s="29" customFormat="1" x14ac:dyDescent="0.35">
      <c r="A17" s="27"/>
      <c r="B17" s="27"/>
      <c r="C17" s="27"/>
      <c r="D17" s="27"/>
      <c r="E17" s="28"/>
      <c r="F17" s="27"/>
      <c r="G17" s="63"/>
    </row>
    <row r="18" spans="1:7" s="29" customFormat="1" x14ac:dyDescent="0.35">
      <c r="A18" s="27"/>
      <c r="B18" s="27"/>
      <c r="C18" s="27"/>
      <c r="D18" s="27"/>
      <c r="E18" s="28"/>
      <c r="F18" s="27"/>
      <c r="G18" s="63"/>
    </row>
    <row r="19" spans="1:7" s="29" customFormat="1" x14ac:dyDescent="0.35">
      <c r="A19" s="27"/>
      <c r="B19" s="27"/>
      <c r="C19" s="27"/>
      <c r="D19" s="27"/>
      <c r="E19" s="28"/>
      <c r="F19" s="27"/>
      <c r="G19" s="63"/>
    </row>
    <row r="20" spans="1:7" s="29" customFormat="1" x14ac:dyDescent="0.35">
      <c r="A20" s="27"/>
      <c r="B20" s="27"/>
      <c r="C20" s="27"/>
      <c r="D20" s="27"/>
      <c r="E20" s="28"/>
      <c r="F20" s="27"/>
      <c r="G20" s="63"/>
    </row>
    <row r="21" spans="1:7" s="29" customFormat="1" x14ac:dyDescent="0.35">
      <c r="A21" s="27"/>
      <c r="B21" s="27"/>
      <c r="C21" s="27"/>
      <c r="D21" s="27"/>
      <c r="E21" s="28"/>
      <c r="F21" s="27"/>
      <c r="G21" s="63"/>
    </row>
    <row r="22" spans="1:7" s="29" customFormat="1" x14ac:dyDescent="0.35">
      <c r="A22" s="27"/>
      <c r="B22" s="27"/>
      <c r="C22" s="27"/>
      <c r="D22" s="27"/>
      <c r="E22" s="28"/>
      <c r="F22" s="27"/>
      <c r="G22" s="63"/>
    </row>
    <row r="23" spans="1:7" x14ac:dyDescent="0.35">
      <c r="A23" s="167" t="s">
        <v>47</v>
      </c>
      <c r="B23" s="168"/>
      <c r="C23" s="168"/>
      <c r="D23" s="168"/>
      <c r="E23" s="168"/>
      <c r="F23" s="169"/>
      <c r="G23" s="68">
        <f>SUM(G6:G22)</f>
        <v>0</v>
      </c>
    </row>
    <row r="24" spans="1:7" s="29" customFormat="1" x14ac:dyDescent="0.35">
      <c r="A24" s="27"/>
      <c r="B24" s="27"/>
      <c r="C24" s="27"/>
      <c r="D24" s="27"/>
      <c r="E24" s="28"/>
      <c r="F24" s="27"/>
      <c r="G24" s="63"/>
    </row>
    <row r="25" spans="1:7" s="29" customFormat="1" x14ac:dyDescent="0.35">
      <c r="A25" s="27"/>
      <c r="B25" s="27"/>
      <c r="C25" s="27"/>
      <c r="D25" s="27"/>
      <c r="E25" s="28"/>
      <c r="F25" s="27"/>
      <c r="G25" s="63"/>
    </row>
    <row r="26" spans="1:7" s="29" customFormat="1" x14ac:dyDescent="0.35">
      <c r="A26" s="27"/>
      <c r="B26" s="27"/>
      <c r="C26" s="27"/>
      <c r="D26" s="27"/>
      <c r="E26" s="28"/>
      <c r="F26" s="27"/>
      <c r="G26" s="63"/>
    </row>
    <row r="27" spans="1:7" s="29" customFormat="1" x14ac:dyDescent="0.35">
      <c r="A27" s="27"/>
      <c r="B27" s="27"/>
      <c r="C27" s="27"/>
      <c r="D27" s="27"/>
      <c r="E27" s="28"/>
      <c r="F27" s="27"/>
      <c r="G27" s="63"/>
    </row>
    <row r="28" spans="1:7" s="29" customFormat="1" x14ac:dyDescent="0.35">
      <c r="A28" s="27"/>
      <c r="B28" s="27"/>
      <c r="C28" s="27"/>
      <c r="D28" s="27"/>
      <c r="E28" s="28"/>
      <c r="F28" s="27"/>
      <c r="G28" s="63"/>
    </row>
    <row r="29" spans="1:7" s="29" customFormat="1" x14ac:dyDescent="0.35">
      <c r="A29" s="27"/>
      <c r="B29" s="27"/>
      <c r="C29" s="27"/>
      <c r="D29" s="27"/>
      <c r="E29" s="28"/>
      <c r="F29" s="27"/>
      <c r="G29" s="63"/>
    </row>
    <row r="30" spans="1:7" s="29" customFormat="1" x14ac:dyDescent="0.35">
      <c r="A30" s="27"/>
      <c r="B30" s="27"/>
      <c r="C30" s="27"/>
      <c r="D30" s="27"/>
      <c r="E30" s="28"/>
      <c r="F30" s="27"/>
      <c r="G30" s="63"/>
    </row>
    <row r="31" spans="1:7" s="29" customFormat="1" x14ac:dyDescent="0.35">
      <c r="A31" s="27"/>
      <c r="B31" s="27"/>
      <c r="C31" s="27"/>
      <c r="D31" s="27"/>
      <c r="E31" s="28"/>
      <c r="F31" s="27"/>
      <c r="G31" s="63"/>
    </row>
    <row r="32" spans="1:7" s="29" customFormat="1" x14ac:dyDescent="0.35">
      <c r="A32" s="27"/>
      <c r="B32" s="27"/>
      <c r="C32" s="27"/>
      <c r="D32" s="27"/>
      <c r="E32" s="28"/>
      <c r="F32" s="27"/>
      <c r="G32" s="63"/>
    </row>
    <row r="33" spans="1:7" s="29" customFormat="1" x14ac:dyDescent="0.35">
      <c r="A33" s="27"/>
      <c r="B33" s="27"/>
      <c r="C33" s="27"/>
      <c r="D33" s="27"/>
      <c r="E33" s="28"/>
      <c r="F33" s="27"/>
      <c r="G33" s="63"/>
    </row>
    <row r="34" spans="1:7" s="29" customFormat="1" x14ac:dyDescent="0.35">
      <c r="A34" s="27"/>
      <c r="B34" s="27"/>
      <c r="C34" s="27"/>
      <c r="D34" s="27"/>
      <c r="E34" s="28"/>
      <c r="F34" s="27"/>
      <c r="G34" s="63"/>
    </row>
    <row r="35" spans="1:7" s="29" customFormat="1" x14ac:dyDescent="0.35">
      <c r="A35" s="27"/>
      <c r="B35" s="27"/>
      <c r="C35" s="27"/>
      <c r="D35" s="27"/>
      <c r="E35" s="28"/>
      <c r="F35" s="27"/>
      <c r="G35" s="63"/>
    </row>
    <row r="36" spans="1:7" s="29" customFormat="1" x14ac:dyDescent="0.35">
      <c r="A36" s="27"/>
      <c r="B36" s="27"/>
      <c r="C36" s="27"/>
      <c r="D36" s="27"/>
      <c r="E36" s="28"/>
      <c r="F36" s="27"/>
      <c r="G36" s="63"/>
    </row>
    <row r="37" spans="1:7" s="29" customFormat="1" x14ac:dyDescent="0.35">
      <c r="A37" s="27"/>
      <c r="B37" s="27"/>
      <c r="C37" s="27"/>
      <c r="D37" s="27"/>
      <c r="E37" s="28"/>
      <c r="F37" s="27"/>
      <c r="G37" s="63"/>
    </row>
    <row r="38" spans="1:7" s="29" customFormat="1" x14ac:dyDescent="0.35">
      <c r="A38" s="27"/>
      <c r="B38" s="27"/>
      <c r="C38" s="27"/>
      <c r="D38" s="27"/>
      <c r="E38" s="28"/>
      <c r="F38" s="27"/>
      <c r="G38" s="63"/>
    </row>
    <row r="39" spans="1:7" s="29" customFormat="1" x14ac:dyDescent="0.35">
      <c r="A39" s="27"/>
      <c r="B39" s="27"/>
      <c r="C39" s="27"/>
      <c r="D39" s="27"/>
      <c r="E39" s="28"/>
      <c r="F39" s="27"/>
      <c r="G39" s="63"/>
    </row>
    <row r="40" spans="1:7" s="29" customFormat="1" x14ac:dyDescent="0.35">
      <c r="A40" s="27"/>
      <c r="B40" s="27"/>
      <c r="C40" s="27"/>
      <c r="D40" s="27"/>
      <c r="E40" s="28"/>
      <c r="F40" s="27"/>
      <c r="G40" s="63"/>
    </row>
    <row r="41" spans="1:7" x14ac:dyDescent="0.35">
      <c r="A41" s="167" t="s">
        <v>47</v>
      </c>
      <c r="B41" s="168"/>
      <c r="C41" s="168"/>
      <c r="D41" s="168"/>
      <c r="E41" s="168"/>
      <c r="F41" s="169"/>
      <c r="G41" s="68">
        <f>SUM(G24:G40)</f>
        <v>0</v>
      </c>
    </row>
    <row r="42" spans="1:7" x14ac:dyDescent="0.35">
      <c r="A42" s="160" t="s">
        <v>56</v>
      </c>
      <c r="B42" s="160"/>
      <c r="C42" s="161"/>
      <c r="D42" s="17"/>
      <c r="E42" s="17"/>
      <c r="F42" s="17"/>
      <c r="G42" s="68">
        <f>G23+G41</f>
        <v>0</v>
      </c>
    </row>
  </sheetData>
  <sheetProtection formatCells="0" formatColumns="0" formatRows="0" insertColumns="0" insertRows="0" deleteColumns="0" deleteRows="0" selectLockedCells="1"/>
  <mergeCells count="7">
    <mergeCell ref="A42:C42"/>
    <mergeCell ref="B3:F3"/>
    <mergeCell ref="G3:G5"/>
    <mergeCell ref="A4:A5"/>
    <mergeCell ref="B4:F4"/>
    <mergeCell ref="A23:F23"/>
    <mergeCell ref="A41:F4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43"/>
  <sheetViews>
    <sheetView workbookViewId="0"/>
  </sheetViews>
  <sheetFormatPr defaultColWidth="9.1796875" defaultRowHeight="15.5" x14ac:dyDescent="0.35"/>
  <cols>
    <col min="1" max="1" width="9.1796875" style="19"/>
    <col min="2" max="2" width="18.26953125" style="19" customWidth="1"/>
    <col min="3" max="3" width="25.54296875" style="19" customWidth="1"/>
    <col min="4" max="4" width="16.7265625" style="16" customWidth="1"/>
    <col min="5" max="5" width="15.7265625" style="16" customWidth="1"/>
    <col min="6" max="6" width="15.453125" style="19" customWidth="1"/>
    <col min="7" max="16384" width="9.1796875" style="19"/>
  </cols>
  <sheetData>
    <row r="1" spans="1:7" x14ac:dyDescent="0.35">
      <c r="A1" s="3" t="s">
        <v>108</v>
      </c>
      <c r="B1" s="3"/>
    </row>
    <row r="2" spans="1:7" x14ac:dyDescent="0.35">
      <c r="A2" s="78" t="s">
        <v>103</v>
      </c>
    </row>
    <row r="3" spans="1:7" x14ac:dyDescent="0.35">
      <c r="A3" s="17"/>
      <c r="B3" s="162" t="s">
        <v>7</v>
      </c>
      <c r="C3" s="162"/>
      <c r="D3" s="162"/>
      <c r="E3" s="162"/>
      <c r="F3" s="162"/>
      <c r="G3" s="163" t="s">
        <v>12</v>
      </c>
    </row>
    <row r="4" spans="1:7" x14ac:dyDescent="0.35">
      <c r="A4" s="155" t="s">
        <v>1</v>
      </c>
      <c r="B4" s="164" t="s">
        <v>69</v>
      </c>
      <c r="C4" s="165"/>
      <c r="D4" s="165"/>
      <c r="E4" s="165"/>
      <c r="F4" s="166"/>
      <c r="G4" s="163"/>
    </row>
    <row r="5" spans="1:7" ht="30.5" x14ac:dyDescent="0.35">
      <c r="A5" s="156"/>
      <c r="B5" s="6" t="s">
        <v>42</v>
      </c>
      <c r="C5" s="6" t="s">
        <v>43</v>
      </c>
      <c r="D5" s="6" t="s">
        <v>44</v>
      </c>
      <c r="E5" s="6" t="s">
        <v>45</v>
      </c>
      <c r="F5" s="6" t="s">
        <v>46</v>
      </c>
      <c r="G5" s="163"/>
    </row>
    <row r="6" spans="1:7" s="29" customFormat="1" x14ac:dyDescent="0.35">
      <c r="A6" s="79" t="s">
        <v>81</v>
      </c>
      <c r="B6" s="79"/>
      <c r="C6" s="79"/>
      <c r="D6" s="79"/>
      <c r="E6" s="80"/>
      <c r="F6" s="79"/>
      <c r="G6" s="81"/>
    </row>
    <row r="7" spans="1:7" s="29" customFormat="1" x14ac:dyDescent="0.35">
      <c r="A7" s="79" t="s">
        <v>93</v>
      </c>
      <c r="B7" s="79"/>
      <c r="C7" s="79"/>
      <c r="D7" s="79"/>
      <c r="E7" s="80"/>
      <c r="F7" s="79"/>
      <c r="G7" s="81"/>
    </row>
    <row r="8" spans="1:7" s="29" customFormat="1" ht="108.5" x14ac:dyDescent="0.35">
      <c r="A8" s="79" t="s">
        <v>86</v>
      </c>
      <c r="B8" s="79" t="s">
        <v>98</v>
      </c>
      <c r="C8" s="79" t="s">
        <v>95</v>
      </c>
      <c r="D8" s="79" t="s">
        <v>94</v>
      </c>
      <c r="E8" s="80">
        <v>42415</v>
      </c>
      <c r="F8" s="84" t="s">
        <v>102</v>
      </c>
      <c r="G8" s="81"/>
    </row>
    <row r="9" spans="1:7" s="29" customFormat="1" x14ac:dyDescent="0.35">
      <c r="A9" s="79" t="s">
        <v>96</v>
      </c>
      <c r="B9" s="79"/>
      <c r="C9" s="79"/>
      <c r="D9" s="79"/>
      <c r="E9" s="79"/>
      <c r="F9" s="79"/>
      <c r="G9" s="81"/>
    </row>
    <row r="10" spans="1:7" s="29" customFormat="1" ht="124" x14ac:dyDescent="0.35">
      <c r="A10" s="79" t="s">
        <v>97</v>
      </c>
      <c r="B10" s="79" t="s">
        <v>99</v>
      </c>
      <c r="C10" s="79" t="s">
        <v>95</v>
      </c>
      <c r="D10" s="83" t="s">
        <v>100</v>
      </c>
      <c r="E10" s="80">
        <v>42421</v>
      </c>
      <c r="F10" s="84" t="s">
        <v>101</v>
      </c>
      <c r="G10" s="81"/>
    </row>
    <row r="11" spans="1:7" s="29" customFormat="1" x14ac:dyDescent="0.35">
      <c r="A11" s="27"/>
      <c r="B11" s="27"/>
      <c r="C11" s="27"/>
      <c r="D11" s="27"/>
      <c r="E11" s="27"/>
      <c r="F11" s="27"/>
      <c r="G11" s="63"/>
    </row>
    <row r="12" spans="1:7" s="29" customFormat="1" x14ac:dyDescent="0.35">
      <c r="A12" s="27"/>
      <c r="B12" s="27"/>
      <c r="C12" s="27"/>
      <c r="D12" s="27"/>
      <c r="E12" s="27"/>
      <c r="F12" s="27"/>
      <c r="G12" s="63"/>
    </row>
    <row r="13" spans="1:7" s="29" customFormat="1" x14ac:dyDescent="0.35">
      <c r="A13" s="27"/>
      <c r="B13" s="27"/>
      <c r="C13" s="27"/>
      <c r="D13" s="27"/>
      <c r="E13" s="27"/>
      <c r="F13" s="27"/>
      <c r="G13" s="63"/>
    </row>
    <row r="14" spans="1:7" s="29" customFormat="1" x14ac:dyDescent="0.35">
      <c r="A14" s="27"/>
      <c r="B14" s="27"/>
      <c r="C14" s="27"/>
      <c r="D14" s="27"/>
      <c r="E14" s="27"/>
      <c r="F14" s="27"/>
      <c r="G14" s="63"/>
    </row>
    <row r="15" spans="1:7" s="29" customFormat="1" x14ac:dyDescent="0.35">
      <c r="A15" s="27"/>
      <c r="B15" s="27"/>
      <c r="C15" s="27"/>
      <c r="D15" s="27"/>
      <c r="E15" s="27"/>
      <c r="F15" s="27"/>
      <c r="G15" s="63"/>
    </row>
    <row r="16" spans="1:7" s="29" customFormat="1" x14ac:dyDescent="0.35">
      <c r="A16" s="27"/>
      <c r="B16" s="27"/>
      <c r="C16" s="27"/>
      <c r="D16" s="27"/>
      <c r="E16" s="27"/>
      <c r="F16" s="27"/>
      <c r="G16" s="63"/>
    </row>
    <row r="17" spans="1:7" s="29" customFormat="1" x14ac:dyDescent="0.35">
      <c r="A17" s="27"/>
      <c r="B17" s="27"/>
      <c r="C17" s="27"/>
      <c r="D17" s="27"/>
      <c r="E17" s="27"/>
      <c r="F17" s="27"/>
      <c r="G17" s="63"/>
    </row>
    <row r="18" spans="1:7" s="29" customFormat="1" x14ac:dyDescent="0.35">
      <c r="A18" s="27"/>
      <c r="B18" s="27"/>
      <c r="C18" s="27"/>
      <c r="D18" s="27"/>
      <c r="E18" s="27"/>
      <c r="F18" s="27"/>
      <c r="G18" s="63"/>
    </row>
    <row r="19" spans="1:7" s="29" customFormat="1" x14ac:dyDescent="0.35">
      <c r="A19" s="27"/>
      <c r="B19" s="27"/>
      <c r="C19" s="27"/>
      <c r="D19" s="27"/>
      <c r="E19" s="27"/>
      <c r="F19" s="27"/>
      <c r="G19" s="63"/>
    </row>
    <row r="20" spans="1:7" s="29" customFormat="1" x14ac:dyDescent="0.35">
      <c r="A20" s="27"/>
      <c r="B20" s="27"/>
      <c r="C20" s="27"/>
      <c r="D20" s="27"/>
      <c r="E20" s="27"/>
      <c r="F20" s="27"/>
      <c r="G20" s="63"/>
    </row>
    <row r="21" spans="1:7" s="29" customFormat="1" x14ac:dyDescent="0.35">
      <c r="A21" s="27"/>
      <c r="B21" s="27"/>
      <c r="C21" s="27"/>
      <c r="D21" s="27"/>
      <c r="E21" s="27"/>
      <c r="F21" s="27"/>
      <c r="G21" s="63"/>
    </row>
    <row r="22" spans="1:7" s="29" customFormat="1" x14ac:dyDescent="0.35">
      <c r="A22" s="27"/>
      <c r="B22" s="27"/>
      <c r="C22" s="27"/>
      <c r="D22" s="27"/>
      <c r="E22" s="28"/>
      <c r="F22" s="27"/>
      <c r="G22" s="63"/>
    </row>
    <row r="23" spans="1:7" s="29" customFormat="1" x14ac:dyDescent="0.35">
      <c r="A23" s="27"/>
      <c r="B23" s="27"/>
      <c r="C23" s="27"/>
      <c r="D23" s="27"/>
      <c r="E23" s="28"/>
      <c r="F23" s="27"/>
      <c r="G23" s="63"/>
    </row>
    <row r="24" spans="1:7" x14ac:dyDescent="0.35">
      <c r="A24" s="167" t="s">
        <v>47</v>
      </c>
      <c r="B24" s="168"/>
      <c r="C24" s="168"/>
      <c r="D24" s="168"/>
      <c r="E24" s="168"/>
      <c r="F24" s="169"/>
      <c r="G24" s="68">
        <f>SUM(G6:G23)</f>
        <v>0</v>
      </c>
    </row>
    <row r="25" spans="1:7" s="29" customFormat="1" x14ac:dyDescent="0.35">
      <c r="A25" s="27"/>
      <c r="B25" s="27"/>
      <c r="C25" s="27"/>
      <c r="D25" s="27"/>
      <c r="E25" s="28"/>
      <c r="F25" s="27"/>
      <c r="G25" s="63"/>
    </row>
    <row r="26" spans="1:7" s="29" customFormat="1" x14ac:dyDescent="0.35">
      <c r="A26" s="27"/>
      <c r="B26" s="27"/>
      <c r="C26" s="27"/>
      <c r="D26" s="27"/>
      <c r="E26" s="28"/>
      <c r="F26" s="27"/>
      <c r="G26" s="63"/>
    </row>
    <row r="27" spans="1:7" s="29" customFormat="1" x14ac:dyDescent="0.35">
      <c r="A27" s="27"/>
      <c r="B27" s="27"/>
      <c r="C27" s="27"/>
      <c r="D27" s="27"/>
      <c r="E27" s="28"/>
      <c r="F27" s="27"/>
      <c r="G27" s="63"/>
    </row>
    <row r="28" spans="1:7" s="29" customFormat="1" x14ac:dyDescent="0.35">
      <c r="A28" s="27"/>
      <c r="B28" s="27"/>
      <c r="C28" s="27"/>
      <c r="D28" s="27"/>
      <c r="E28" s="28"/>
      <c r="F28" s="27"/>
      <c r="G28" s="63"/>
    </row>
    <row r="29" spans="1:7" s="29" customFormat="1" x14ac:dyDescent="0.35">
      <c r="A29" s="27"/>
      <c r="B29" s="27"/>
      <c r="C29" s="27"/>
      <c r="D29" s="27"/>
      <c r="E29" s="28"/>
      <c r="F29" s="27"/>
      <c r="G29" s="63"/>
    </row>
    <row r="30" spans="1:7" s="29" customFormat="1" x14ac:dyDescent="0.35">
      <c r="A30" s="27"/>
      <c r="B30" s="27"/>
      <c r="C30" s="27"/>
      <c r="D30" s="27"/>
      <c r="E30" s="28"/>
      <c r="F30" s="27"/>
      <c r="G30" s="63"/>
    </row>
    <row r="31" spans="1:7" s="29" customFormat="1" x14ac:dyDescent="0.35">
      <c r="A31" s="27"/>
      <c r="B31" s="27"/>
      <c r="C31" s="27"/>
      <c r="D31" s="27"/>
      <c r="E31" s="28"/>
      <c r="F31" s="27"/>
      <c r="G31" s="63"/>
    </row>
    <row r="32" spans="1:7" s="29" customFormat="1" x14ac:dyDescent="0.35">
      <c r="A32" s="27"/>
      <c r="B32" s="27"/>
      <c r="C32" s="27"/>
      <c r="D32" s="27"/>
      <c r="E32" s="28"/>
      <c r="F32" s="27"/>
      <c r="G32" s="63"/>
    </row>
    <row r="33" spans="1:7" s="29" customFormat="1" x14ac:dyDescent="0.35">
      <c r="A33" s="27"/>
      <c r="B33" s="27"/>
      <c r="C33" s="27"/>
      <c r="D33" s="27"/>
      <c r="E33" s="28"/>
      <c r="F33" s="27"/>
      <c r="G33" s="63"/>
    </row>
    <row r="34" spans="1:7" s="29" customFormat="1" x14ac:dyDescent="0.35">
      <c r="A34" s="27"/>
      <c r="B34" s="27"/>
      <c r="C34" s="27"/>
      <c r="D34" s="27"/>
      <c r="E34" s="28"/>
      <c r="F34" s="27"/>
      <c r="G34" s="63"/>
    </row>
    <row r="35" spans="1:7" s="29" customFormat="1" x14ac:dyDescent="0.35">
      <c r="A35" s="27"/>
      <c r="B35" s="27"/>
      <c r="C35" s="27"/>
      <c r="D35" s="27"/>
      <c r="E35" s="28"/>
      <c r="F35" s="27"/>
      <c r="G35" s="63"/>
    </row>
    <row r="36" spans="1:7" s="29" customFormat="1" x14ac:dyDescent="0.35">
      <c r="A36" s="27"/>
      <c r="B36" s="27"/>
      <c r="C36" s="27"/>
      <c r="D36" s="27"/>
      <c r="E36" s="28"/>
      <c r="F36" s="27"/>
      <c r="G36" s="63"/>
    </row>
    <row r="37" spans="1:7" s="29" customFormat="1" x14ac:dyDescent="0.35">
      <c r="A37" s="27"/>
      <c r="B37" s="27"/>
      <c r="C37" s="27"/>
      <c r="D37" s="27"/>
      <c r="E37" s="28"/>
      <c r="F37" s="27"/>
      <c r="G37" s="63"/>
    </row>
    <row r="38" spans="1:7" s="29" customFormat="1" x14ac:dyDescent="0.35">
      <c r="A38" s="27"/>
      <c r="B38" s="27"/>
      <c r="C38" s="27"/>
      <c r="D38" s="27"/>
      <c r="E38" s="28"/>
      <c r="F38" s="27"/>
      <c r="G38" s="63"/>
    </row>
    <row r="39" spans="1:7" s="29" customFormat="1" x14ac:dyDescent="0.35">
      <c r="A39" s="27"/>
      <c r="B39" s="27"/>
      <c r="C39" s="27"/>
      <c r="D39" s="27"/>
      <c r="E39" s="28"/>
      <c r="F39" s="27"/>
      <c r="G39" s="63"/>
    </row>
    <row r="40" spans="1:7" s="29" customFormat="1" x14ac:dyDescent="0.35">
      <c r="A40" s="27"/>
      <c r="B40" s="27"/>
      <c r="C40" s="27"/>
      <c r="D40" s="27"/>
      <c r="E40" s="28"/>
      <c r="F40" s="27"/>
      <c r="G40" s="63"/>
    </row>
    <row r="41" spans="1:7" s="29" customFormat="1" x14ac:dyDescent="0.35">
      <c r="A41" s="27"/>
      <c r="B41" s="27"/>
      <c r="C41" s="27"/>
      <c r="D41" s="27"/>
      <c r="E41" s="28"/>
      <c r="F41" s="27"/>
      <c r="G41" s="63"/>
    </row>
    <row r="42" spans="1:7" x14ac:dyDescent="0.35">
      <c r="A42" s="167" t="s">
        <v>47</v>
      </c>
      <c r="B42" s="168"/>
      <c r="C42" s="168"/>
      <c r="D42" s="168"/>
      <c r="E42" s="168"/>
      <c r="F42" s="169"/>
      <c r="G42" s="68">
        <f>SUM(G25:G41)</f>
        <v>0</v>
      </c>
    </row>
    <row r="43" spans="1:7" x14ac:dyDescent="0.35">
      <c r="A43" s="160" t="s">
        <v>55</v>
      </c>
      <c r="B43" s="160"/>
      <c r="C43" s="161"/>
      <c r="D43" s="17"/>
      <c r="E43" s="17"/>
      <c r="F43" s="17"/>
      <c r="G43" s="68">
        <f>G24+G42</f>
        <v>0</v>
      </c>
    </row>
  </sheetData>
  <sheetProtection formatCells="0" formatColumns="0" formatRows="0" insertColumns="0" insertRows="0" deleteColumns="0" deleteRows="0" selectLockedCells="1"/>
  <mergeCells count="7">
    <mergeCell ref="A43:C43"/>
    <mergeCell ref="B3:F3"/>
    <mergeCell ref="G3:G5"/>
    <mergeCell ref="A4:A5"/>
    <mergeCell ref="B4:F4"/>
    <mergeCell ref="A24:F24"/>
    <mergeCell ref="A42:F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15"/>
  <sheetViews>
    <sheetView zoomScale="90" zoomScaleNormal="90" workbookViewId="0">
      <selection activeCell="J8" sqref="J8"/>
    </sheetView>
  </sheetViews>
  <sheetFormatPr defaultColWidth="9.1796875" defaultRowHeight="15.5" x14ac:dyDescent="0.35"/>
  <cols>
    <col min="1" max="1" width="9.1796875" style="19"/>
    <col min="2" max="2" width="18.26953125" style="19" customWidth="1"/>
    <col min="3" max="3" width="25.54296875" style="19" customWidth="1"/>
    <col min="4" max="4" width="16.7265625" style="16" customWidth="1"/>
    <col min="5" max="5" width="15.7265625" style="16" customWidth="1"/>
    <col min="6" max="6" width="28.81640625" style="19" customWidth="1"/>
    <col min="7" max="7" width="12.81640625" style="19" customWidth="1"/>
    <col min="8" max="16384" width="9.1796875" style="19"/>
  </cols>
  <sheetData>
    <row r="1" spans="1:7" x14ac:dyDescent="0.35">
      <c r="A1" s="3" t="s">
        <v>113</v>
      </c>
      <c r="B1" s="3"/>
    </row>
    <row r="2" spans="1:7" x14ac:dyDescent="0.35">
      <c r="A2" s="78" t="s">
        <v>103</v>
      </c>
    </row>
    <row r="3" spans="1:7" x14ac:dyDescent="0.35">
      <c r="A3" s="17"/>
      <c r="B3" s="162" t="s">
        <v>7</v>
      </c>
      <c r="C3" s="162"/>
      <c r="D3" s="162"/>
      <c r="E3" s="162"/>
      <c r="F3" s="162"/>
      <c r="G3" s="163" t="s">
        <v>12</v>
      </c>
    </row>
    <row r="4" spans="1:7" x14ac:dyDescent="0.35">
      <c r="A4" s="155" t="s">
        <v>1</v>
      </c>
      <c r="B4" s="164" t="s">
        <v>69</v>
      </c>
      <c r="C4" s="165"/>
      <c r="D4" s="165"/>
      <c r="E4" s="165"/>
      <c r="F4" s="166"/>
      <c r="G4" s="163"/>
    </row>
    <row r="5" spans="1:7" ht="30.5" x14ac:dyDescent="0.35">
      <c r="A5" s="156"/>
      <c r="B5" s="6" t="s">
        <v>42</v>
      </c>
      <c r="C5" s="6" t="s">
        <v>43</v>
      </c>
      <c r="D5" s="6" t="s">
        <v>44</v>
      </c>
      <c r="E5" s="6" t="s">
        <v>45</v>
      </c>
      <c r="F5" s="6" t="s">
        <v>46</v>
      </c>
      <c r="G5" s="163"/>
    </row>
    <row r="6" spans="1:7" s="29" customFormat="1" ht="46.5" x14ac:dyDescent="0.35">
      <c r="A6" s="27">
        <v>1</v>
      </c>
      <c r="B6" s="27" t="s">
        <v>137</v>
      </c>
      <c r="C6" s="27" t="s">
        <v>95</v>
      </c>
      <c r="D6" s="27">
        <v>9013222</v>
      </c>
      <c r="E6" s="28">
        <v>43622</v>
      </c>
      <c r="F6" s="98" t="s">
        <v>138</v>
      </c>
      <c r="G6" s="63">
        <v>177138</v>
      </c>
    </row>
    <row r="7" spans="1:7" x14ac:dyDescent="0.35">
      <c r="A7" s="167" t="s">
        <v>136</v>
      </c>
      <c r="B7" s="168"/>
      <c r="C7" s="168"/>
      <c r="D7" s="168"/>
      <c r="E7" s="168"/>
      <c r="F7" s="169"/>
      <c r="G7" s="68">
        <f>SUM(G6:G6)</f>
        <v>177138</v>
      </c>
    </row>
    <row r="8" spans="1:7" s="29" customFormat="1" ht="46.5" x14ac:dyDescent="0.35">
      <c r="A8" s="27">
        <v>2</v>
      </c>
      <c r="B8" s="27" t="s">
        <v>137</v>
      </c>
      <c r="C8" s="27" t="s">
        <v>95</v>
      </c>
      <c r="D8" s="27">
        <v>9013370</v>
      </c>
      <c r="E8" s="28">
        <v>43815</v>
      </c>
      <c r="F8" s="98" t="s">
        <v>157</v>
      </c>
      <c r="G8" s="63">
        <v>189342</v>
      </c>
    </row>
    <row r="9" spans="1:7" s="29" customFormat="1" ht="62" x14ac:dyDescent="0.35">
      <c r="A9" s="27">
        <v>3</v>
      </c>
      <c r="B9" s="27" t="s">
        <v>137</v>
      </c>
      <c r="C9" s="27" t="s">
        <v>95</v>
      </c>
      <c r="D9" s="27">
        <v>9013479</v>
      </c>
      <c r="E9" s="28">
        <v>43929</v>
      </c>
      <c r="F9" s="98" t="s">
        <v>158</v>
      </c>
      <c r="G9" s="63">
        <v>90720</v>
      </c>
    </row>
    <row r="10" spans="1:7" x14ac:dyDescent="0.35">
      <c r="A10" s="167" t="s">
        <v>148</v>
      </c>
      <c r="B10" s="168"/>
      <c r="C10" s="168"/>
      <c r="D10" s="168"/>
      <c r="E10" s="168"/>
      <c r="F10" s="169"/>
      <c r="G10" s="68">
        <f>SUM(G8:G9)</f>
        <v>280062</v>
      </c>
    </row>
    <row r="11" spans="1:7" s="29" customFormat="1" x14ac:dyDescent="0.35">
      <c r="A11" s="27"/>
      <c r="B11" s="27"/>
      <c r="C11" s="27"/>
      <c r="D11" s="27"/>
      <c r="E11" s="28"/>
      <c r="F11" s="27"/>
      <c r="G11" s="63"/>
    </row>
    <row r="12" spans="1:7" s="29" customFormat="1" x14ac:dyDescent="0.35">
      <c r="A12" s="27"/>
      <c r="B12" s="27"/>
      <c r="C12" s="27"/>
      <c r="D12" s="27"/>
      <c r="E12" s="28"/>
      <c r="F12" s="27"/>
      <c r="G12" s="63"/>
    </row>
    <row r="13" spans="1:7" s="29" customFormat="1" x14ac:dyDescent="0.35">
      <c r="A13" s="27"/>
      <c r="B13" s="27"/>
      <c r="C13" s="27"/>
      <c r="D13" s="27"/>
      <c r="E13" s="28"/>
      <c r="F13" s="27"/>
      <c r="G13" s="63"/>
    </row>
    <row r="14" spans="1:7" x14ac:dyDescent="0.35">
      <c r="A14" s="167" t="s">
        <v>149</v>
      </c>
      <c r="B14" s="168"/>
      <c r="C14" s="168"/>
      <c r="D14" s="168"/>
      <c r="E14" s="168"/>
      <c r="F14" s="169"/>
      <c r="G14" s="68">
        <f>SUM(G11:G13)</f>
        <v>0</v>
      </c>
    </row>
    <row r="15" spans="1:7" x14ac:dyDescent="0.35">
      <c r="A15" s="160" t="s">
        <v>74</v>
      </c>
      <c r="B15" s="160"/>
      <c r="C15" s="161"/>
      <c r="D15" s="17"/>
      <c r="E15" s="17"/>
      <c r="F15" s="17"/>
      <c r="G15" s="68">
        <f>G7+G10+G14</f>
        <v>457200</v>
      </c>
    </row>
  </sheetData>
  <sheetProtection formatCells="0" formatColumns="0" formatRows="0" insertColumns="0" insertRows="0" deleteColumns="0" deleteRows="0" selectLockedCells="1"/>
  <mergeCells count="8">
    <mergeCell ref="A15:C15"/>
    <mergeCell ref="B3:F3"/>
    <mergeCell ref="G3:G5"/>
    <mergeCell ref="A4:A5"/>
    <mergeCell ref="B4:F4"/>
    <mergeCell ref="A7:F7"/>
    <mergeCell ref="A10:F10"/>
    <mergeCell ref="A14:F1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4.5" x14ac:dyDescent="0.35"/>
  <cols>
    <col min="1" max="1" width="64.54296875" bestFit="1" customWidth="1"/>
    <col min="2" max="2" width="7.54296875" bestFit="1" customWidth="1"/>
    <col min="3" max="3" width="11.81640625" bestFit="1" customWidth="1"/>
  </cols>
  <sheetData>
    <row r="1" spans="1:1" ht="15.5" x14ac:dyDescent="0.35">
      <c r="A1" s="19" t="s">
        <v>23</v>
      </c>
    </row>
    <row r="2" spans="1:1" ht="15.5" x14ac:dyDescent="0.35">
      <c r="A2" s="19" t="s">
        <v>24</v>
      </c>
    </row>
    <row r="3" spans="1:1" ht="15.5" x14ac:dyDescent="0.35">
      <c r="A3" s="19" t="s">
        <v>25</v>
      </c>
    </row>
    <row r="6" spans="1:1" ht="15.5" x14ac:dyDescent="0.35">
      <c r="A6" s="19" t="s">
        <v>34</v>
      </c>
    </row>
    <row r="7" spans="1:1" ht="15.5" x14ac:dyDescent="0.35">
      <c r="A7" s="19" t="s">
        <v>71</v>
      </c>
    </row>
    <row r="8" spans="1:1" s="16" customFormat="1" ht="15.5" x14ac:dyDescent="0.35">
      <c r="A8" s="19" t="s">
        <v>49</v>
      </c>
    </row>
    <row r="9" spans="1:1" ht="15.5" x14ac:dyDescent="0.35">
      <c r="A9" s="19" t="s">
        <v>50</v>
      </c>
    </row>
    <row r="12" spans="1:1" ht="15.5" x14ac:dyDescent="0.35">
      <c r="A12" s="19" t="s">
        <v>64</v>
      </c>
    </row>
    <row r="13" spans="1:1" ht="15.5" x14ac:dyDescent="0.35">
      <c r="A13" s="19" t="s">
        <v>65</v>
      </c>
    </row>
    <row r="14" spans="1:1" ht="15.5" x14ac:dyDescent="0.35">
      <c r="A14" s="19"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C1.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Christine Käis</cp:lastModifiedBy>
  <dcterms:created xsi:type="dcterms:W3CDTF">2014-06-17T10:19:13Z</dcterms:created>
  <dcterms:modified xsi:type="dcterms:W3CDTF">2020-06-16T08:11:01Z</dcterms:modified>
</cp:coreProperties>
</file>