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heckCompatibility="1" defaultThemeVersion="124226"/>
  <mc:AlternateContent xmlns:mc="http://schemas.openxmlformats.org/markup-compatibility/2006">
    <mc:Choice Requires="x15">
      <x15ac:absPath xmlns:x15ac="http://schemas.microsoft.com/office/spreadsheetml/2010/11/ac" url="\\meie\smit\users\48608206536\My Documents\VV töö\3. 2014-2020 SiM PROJEKTID\AMIF PROJEKTID\PROJEKTID\AMIF2018-2 RAKS\II vahearuanne 29.05.2020\"/>
    </mc:Choice>
  </mc:AlternateContent>
  <bookViews>
    <workbookView xWindow="-120" yWindow="-120" windowWidth="29040" windowHeight="15840" tabRatio="757" activeTab="1"/>
  </bookViews>
  <sheets>
    <sheet name="A. Eelarve" sheetId="11" r:id="rId1"/>
    <sheet name="B. Maksetaotlus" sheetId="6" r:id="rId2"/>
    <sheet name="C. KULUARUANDE KOOND" sheetId="1" r:id="rId3"/>
    <sheet name="C1. Tööjõukulud" sheetId="13" state="hidden" r:id="rId4"/>
    <sheet name="C2. Sõidu- ja lähetuskulud" sheetId="10" state="hidden" r:id="rId5"/>
    <sheet name="C3. Seadmed, kinnisvara" sheetId="18" state="hidden" r:id="rId6"/>
    <sheet name=" C4. EL avalikustamise kulud" sheetId="15" state="hidden" r:id="rId7"/>
    <sheet name=" C5. Sihtrühmaga seotud kulud" sheetId="12" state="hidden" r:id="rId8"/>
    <sheet name="C1. Muud otsesed kulud" sheetId="20" r:id="rId9"/>
    <sheet name="Nähtamatu leht" sheetId="16" state="hidden" r:id="rId10"/>
  </sheets>
  <definedNames>
    <definedName name="Kinnituskiri" comment="Vali sobiv vastusevariant">'Nähtamatu leht'!$A$12:$A$14</definedName>
    <definedName name="Projekti_valdkond">'A. Eelarve'!$B$11</definedName>
    <definedName name="Valdkond">'Nähtamatu leht'!$A$1:$A$3</definedName>
    <definedName name="Ühik">'Nähtamatu leht'!$A$6:$A$9</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4" i="6" l="1"/>
  <c r="C23" i="6"/>
  <c r="C17" i="6"/>
  <c r="G14" i="20" l="1"/>
  <c r="G20" i="1" s="1"/>
  <c r="G21" i="1" s="1"/>
  <c r="G22" i="1" s="1"/>
  <c r="G11" i="1" l="1"/>
  <c r="G10" i="1"/>
  <c r="K28" i="6"/>
  <c r="I28" i="6"/>
  <c r="I13" i="6"/>
  <c r="I12" i="6"/>
  <c r="I17" i="6" l="1"/>
  <c r="L12" i="6"/>
  <c r="G33" i="11"/>
  <c r="G13" i="6" l="1"/>
  <c r="G12" i="6"/>
  <c r="G17" i="6" s="1"/>
  <c r="G28" i="6"/>
  <c r="E12" i="6"/>
  <c r="E13" i="6"/>
  <c r="H10" i="1" l="1"/>
  <c r="C25" i="6" l="1"/>
  <c r="C26" i="6"/>
  <c r="C27" i="6"/>
  <c r="G32" i="11" l="1"/>
  <c r="G31" i="11" l="1"/>
  <c r="C24" i="11" s="1"/>
  <c r="G34" i="11"/>
  <c r="E28" i="6"/>
  <c r="L14" i="6"/>
  <c r="C28" i="6" l="1"/>
  <c r="G10" i="20" l="1"/>
  <c r="F20" i="1" s="1"/>
  <c r="F21" i="1" s="1"/>
  <c r="F22" i="1" s="1"/>
  <c r="G7" i="20"/>
  <c r="F10" i="1" l="1"/>
  <c r="F11" i="1"/>
  <c r="G15" i="20"/>
  <c r="E20" i="1"/>
  <c r="D20" i="1" s="1"/>
  <c r="G41" i="18" l="1"/>
  <c r="G23" i="18"/>
  <c r="G42" i="18" l="1"/>
  <c r="H11" i="1"/>
  <c r="H12" i="1"/>
  <c r="H13" i="1"/>
  <c r="H14" i="1"/>
  <c r="H15" i="1" l="1"/>
  <c r="M27" i="6" l="1"/>
  <c r="M26" i="6"/>
  <c r="M25" i="6"/>
  <c r="M24" i="6"/>
  <c r="M23" i="6"/>
  <c r="L16" i="6"/>
  <c r="L15" i="6"/>
  <c r="L13" i="6"/>
  <c r="L17" i="6" s="1"/>
  <c r="M28" i="6" l="1"/>
  <c r="C20" i="1"/>
  <c r="H20" i="1" s="1"/>
  <c r="C25" i="11"/>
  <c r="D20" i="11"/>
  <c r="G41" i="15" l="1"/>
  <c r="G23" i="15"/>
  <c r="G49" i="13"/>
  <c r="G30" i="13"/>
  <c r="E21" i="1" s="1"/>
  <c r="G42" i="12"/>
  <c r="G24" i="12"/>
  <c r="G23" i="10"/>
  <c r="G42" i="15" l="1"/>
  <c r="G43" i="12"/>
  <c r="G50" i="13"/>
  <c r="G35" i="11" l="1"/>
  <c r="C21" i="1"/>
  <c r="C22" i="1" s="1"/>
  <c r="G41" i="10"/>
  <c r="D24" i="11" l="1"/>
  <c r="G42" i="10"/>
  <c r="D21" i="1" l="1"/>
  <c r="C26" i="11"/>
  <c r="E22" i="1"/>
  <c r="G14" i="1" l="1"/>
  <c r="G13" i="1"/>
  <c r="E10" i="1"/>
  <c r="D10" i="1" s="1"/>
  <c r="L23" i="6" s="1"/>
  <c r="G12" i="1"/>
  <c r="G15" i="1" s="1"/>
  <c r="E11" i="1"/>
  <c r="D11" i="1" s="1"/>
  <c r="L24" i="6" s="1"/>
  <c r="H21" i="1"/>
  <c r="F12" i="1"/>
  <c r="L25" i="6" s="1"/>
  <c r="F13" i="1"/>
  <c r="L26" i="6" s="1"/>
  <c r="F14" i="1"/>
  <c r="L27" i="6" s="1"/>
  <c r="C15" i="11"/>
  <c r="C12" i="6" s="1"/>
  <c r="C16" i="11"/>
  <c r="C19" i="11"/>
  <c r="C18" i="11"/>
  <c r="C17" i="11"/>
  <c r="E12" i="1"/>
  <c r="E13" i="1"/>
  <c r="E14" i="1"/>
  <c r="K12" i="6" l="1"/>
  <c r="D14" i="1"/>
  <c r="D12" i="1"/>
  <c r="D13" i="1"/>
  <c r="L28" i="6"/>
  <c r="F15" i="1"/>
  <c r="C14" i="6"/>
  <c r="C12" i="1"/>
  <c r="C13" i="1"/>
  <c r="C15" i="6"/>
  <c r="C14" i="1"/>
  <c r="C16" i="6"/>
  <c r="C13" i="6"/>
  <c r="K13" i="6" s="1"/>
  <c r="C11" i="1"/>
  <c r="C10" i="1"/>
  <c r="E15" i="1"/>
  <c r="D22" i="1"/>
  <c r="C20" i="11"/>
  <c r="D15" i="1" l="1"/>
  <c r="K17" i="6"/>
  <c r="H22" i="1"/>
  <c r="C15" i="1"/>
  <c r="E17" i="6" l="1"/>
</calcChain>
</file>

<file path=xl/sharedStrings.xml><?xml version="1.0" encoding="utf-8"?>
<sst xmlns="http://schemas.openxmlformats.org/spreadsheetml/2006/main" count="297" uniqueCount="159">
  <si>
    <t>Kuluaruande vorm</t>
  </si>
  <si>
    <t>Rea nr</t>
  </si>
  <si>
    <t>Kululiik</t>
  </si>
  <si>
    <t>AMIF</t>
  </si>
  <si>
    <t>Kokku</t>
  </si>
  <si>
    <t>Eelarve täitmise %</t>
  </si>
  <si>
    <t>2.</t>
  </si>
  <si>
    <t>Projekti tegelikud kulud</t>
  </si>
  <si>
    <t>PROJEKTI KULUD KOKKU</t>
  </si>
  <si>
    <t>Kavandatud eelarve</t>
  </si>
  <si>
    <t>Lähetuskulud kokku</t>
  </si>
  <si>
    <t>Rahastamisallikas</t>
  </si>
  <si>
    <t>Summa</t>
  </si>
  <si>
    <t>Riiklik kaasfinantseering</t>
  </si>
  <si>
    <t>Partnerite poolne kaasfinantseering</t>
  </si>
  <si>
    <t>Toetuse saaja omafinanantseering</t>
  </si>
  <si>
    <t>KOKKU</t>
  </si>
  <si>
    <t>Projekti raames tehtud kulusid on rahastatud teistest allikatest (sh teistest Euroopa Liidu fondidest või programmidest)</t>
  </si>
  <si>
    <t>Projekti raames on teenitud tulu</t>
  </si>
  <si>
    <t>Kui projekti raames on teenitud tulu, siis see on maksetaotluses abikõlblikest kuludest maha arvatud</t>
  </si>
  <si>
    <t>Käibemaksukohuslase või mittekohuslase staatus on võrreldes toetuse taotluses tooduga muutunud</t>
  </si>
  <si>
    <t xml:space="preserve">Tegelikud kulud </t>
  </si>
  <si>
    <t>VARJUPAIGA-, RÄNDE- JA INTEGRATSIOONIFOND</t>
  </si>
  <si>
    <t>Varjupaik</t>
  </si>
  <si>
    <t>Integratsioon</t>
  </si>
  <si>
    <t>Tagasipöördumine</t>
  </si>
  <si>
    <t>KOOND</t>
  </si>
  <si>
    <t>Otsesed kulud kokku</t>
  </si>
  <si>
    <t>Projekti kulud kokku</t>
  </si>
  <si>
    <t>nr</t>
  </si>
  <si>
    <t>Kulu detailne kirjeldus</t>
  </si>
  <si>
    <t>Ühik</t>
  </si>
  <si>
    <t>PROJEKTI OTSESED KULUD</t>
  </si>
  <si>
    <t>1.</t>
  </si>
  <si>
    <t>tund</t>
  </si>
  <si>
    <t>PROJEKTI OTSESED KULUD KOKKU</t>
  </si>
  <si>
    <t>Kogus</t>
  </si>
  <si>
    <t>% kogukuludest</t>
  </si>
  <si>
    <t xml:space="preserve">OTSESED KULUD </t>
  </si>
  <si>
    <t>Toetuse saaja:</t>
  </si>
  <si>
    <t>Projekti käigus saadud muud sissetulekud</t>
  </si>
  <si>
    <t>SELGITUS</t>
  </si>
  <si>
    <t>Kuludokumendi väljastaja</t>
  </si>
  <si>
    <t>Kuludokumendi nimetus</t>
  </si>
  <si>
    <t>Kuludokumendi number</t>
  </si>
  <si>
    <t>Kuludokumendi kuupäev</t>
  </si>
  <si>
    <t>Kulu lühikirjeldus</t>
  </si>
  <si>
    <t>Aruandlusperioodi pp/kk/aaaa-pp/kk/aaaa kulud kokku</t>
  </si>
  <si>
    <t>4. EL avalikustamise kulud</t>
  </si>
  <si>
    <t>kuu</t>
  </si>
  <si>
    <t>tk</t>
  </si>
  <si>
    <t>Osakaal %</t>
  </si>
  <si>
    <t>PROJEKTI MAKSUMUS KOKKU</t>
  </si>
  <si>
    <t>Tabel 1. Projekti maksumus ja tulud allikate lõikes (EUR)</t>
  </si>
  <si>
    <t xml:space="preserve">Tööjõukulud kokku </t>
  </si>
  <si>
    <t>Sihtühmaga seotud kulud</t>
  </si>
  <si>
    <t>EL avalikustamise kulud kokku</t>
  </si>
  <si>
    <t>Maksetaotluse vorm</t>
  </si>
  <si>
    <t>Maksed</t>
  </si>
  <si>
    <t>Laekumise kuupäev pp/kk/aaaa</t>
  </si>
  <si>
    <t>Tabel 1. Projekti kavandatud maksed</t>
  </si>
  <si>
    <t>Tabel 2. Projekti jooksul laekunud maksed ja lõppmakse</t>
  </si>
  <si>
    <t>Toetusleping (punkt)</t>
  </si>
  <si>
    <t>1. Tööjõukulud</t>
  </si>
  <si>
    <t>Jah</t>
  </si>
  <si>
    <t>Ei</t>
  </si>
  <si>
    <t>Ei kohaldu</t>
  </si>
  <si>
    <t>VASTUS</t>
  </si>
  <si>
    <t>Mina, toetuse saaja, kinnitan, et:</t>
  </si>
  <si>
    <r>
      <t xml:space="preserve">Kulu selgitus </t>
    </r>
    <r>
      <rPr>
        <i/>
        <sz val="12"/>
        <color theme="1"/>
        <rFont val="Times New Roman"/>
        <family val="1"/>
        <charset val="186"/>
      </rPr>
      <t>(Tabelisse lisada lahtreid vastavalt kuludokumentide arvule)</t>
    </r>
  </si>
  <si>
    <r>
      <t>Kulu selgitus</t>
    </r>
    <r>
      <rPr>
        <i/>
        <sz val="12"/>
        <color theme="1"/>
        <rFont val="Times New Roman"/>
        <family val="1"/>
        <charset val="186"/>
      </rPr>
      <t xml:space="preserve"> (Tabelisse lisada lahtreid vastavalt kuludokumentide arvule)</t>
    </r>
  </si>
  <si>
    <t>päev</t>
  </si>
  <si>
    <t>Muud otsesed kulud</t>
  </si>
  <si>
    <t>Seadmete/kinnisvaraga seotud kulud kokku</t>
  </si>
  <si>
    <t>Muud otsesed kulud kokku</t>
  </si>
  <si>
    <t>Tabel 2. Kuluaruande koond (EUR)</t>
  </si>
  <si>
    <t>Projekti pealkiri:</t>
  </si>
  <si>
    <t>Tabel 2. Projekti kululiikide koondtabel (EUR)</t>
  </si>
  <si>
    <t>Tabel 1. Projekti tulud allikate lõikes (EUR)</t>
  </si>
  <si>
    <t>Koostaja</t>
  </si>
  <si>
    <t>Toetuse saaja volitatud esindaja</t>
  </si>
  <si>
    <t>Näide:</t>
  </si>
  <si>
    <t>Siseministeerium</t>
  </si>
  <si>
    <t>Palgateatis veebruar 2016</t>
  </si>
  <si>
    <t>-</t>
  </si>
  <si>
    <t>1. Projektijuhi töötasu</t>
  </si>
  <si>
    <t>1.1.</t>
  </si>
  <si>
    <t>1.2.</t>
  </si>
  <si>
    <t xml:space="preserve">1.4. </t>
  </si>
  <si>
    <t>bruto töötasu</t>
  </si>
  <si>
    <t>sotsiaalmaks ja tööandja töötuskindlustusmakse</t>
  </si>
  <si>
    <t>2. Raamatupidaja töötasu</t>
  </si>
  <si>
    <t>MTÜ A&amp;O</t>
  </si>
  <si>
    <t>1. Materjalide tõlkimine ja trükkimine</t>
  </si>
  <si>
    <t>A4568</t>
  </si>
  <si>
    <t>Arve</t>
  </si>
  <si>
    <t>2. Sihrühma sõidu- ja majutuskulud</t>
  </si>
  <si>
    <t>2.1.</t>
  </si>
  <si>
    <t>Trükikoda OÜ</t>
  </si>
  <si>
    <t>B&amp;B</t>
  </si>
  <si>
    <t>1-2016</t>
  </si>
  <si>
    <t>20.02.16 toimunud ametnike koolitusel osalejate majutus 19.02.2016 (18 isikut)</t>
  </si>
  <si>
    <t>20.02.16 toimunud ametnike koolituse käsiraamatu trükk 20 eksemplari</t>
  </si>
  <si>
    <t>* Aruandlusperioodi kuluaruande ülesehitus peab vastama eelarvele</t>
  </si>
  <si>
    <t>* Aruandlusperioodi kuluaruande ülesehitus peab vastama eelarvele, st isikute kaupa eraldi välja tuua kuluread (eristada bruto töötasu, töötasult kinnipeetud maksud)</t>
  </si>
  <si>
    <t>2. Sõidu- ja lähetuskulud</t>
  </si>
  <si>
    <r>
      <t>Projekti tunnus</t>
    </r>
    <r>
      <rPr>
        <sz val="12"/>
        <color theme="1"/>
        <rFont val="Times New Roman"/>
        <family val="1"/>
        <charset val="186"/>
      </rPr>
      <t>:</t>
    </r>
  </si>
  <si>
    <t>Ühiku hind</t>
  </si>
  <si>
    <t>5. Sihtrühmaga seotud kulud</t>
  </si>
  <si>
    <t>3. Seadmed/kinnisvara</t>
  </si>
  <si>
    <t>Toetuse taotleja: Siseministeeriumi infotehnoloogia- ja arenduskeskus (SMIT)</t>
  </si>
  <si>
    <t>Projekti pealkiri: Rahvusvahelise kaitse menetluse integratsioon Illegaal2 platvormile</t>
  </si>
  <si>
    <t>Projekti valdkond: vastuvõtu- ja varjupaigasüsteemid</t>
  </si>
  <si>
    <t>1. Muud otsesed kulud</t>
  </si>
  <si>
    <t>1.1</t>
  </si>
  <si>
    <t>Lisa 2</t>
  </si>
  <si>
    <t>Toetuslepingu juurde</t>
  </si>
  <si>
    <t>Toetuse saaja: Siseministeeriumi infotehnoloogia- ja arenduskeskus (SMIT)</t>
  </si>
  <si>
    <t>Projekti tunnus: AMIF2018-2</t>
  </si>
  <si>
    <t>Siseministeeriumi infotehnoloogia- ja arenduskeskus (SMIT)</t>
  </si>
  <si>
    <t>Rahvusvahelise kaitse menetluse integratsioon Illegaal2 platvormile</t>
  </si>
  <si>
    <t>AMIF2018-2</t>
  </si>
  <si>
    <t>Lõppmakse</t>
  </si>
  <si>
    <t>(nimi, allkiri)</t>
  </si>
  <si>
    <t>Tabel 3. Projekti detailne eelarve (EUR)</t>
  </si>
  <si>
    <t xml:space="preserve">Tabel 3. Toetuse saaja kinnitus </t>
  </si>
  <si>
    <t xml:space="preserve">Rahvusvahelise kaitse menetluse integratsioon Illegaal2 platvormile.
</t>
  </si>
  <si>
    <t xml:space="preserve">Analüüsi- ja arendustööd rahvusvahelise kaitse menetluse üleviimiseks Illegaal2 platvormile:
* rahvusvahelise kaitse menetluse analüüsi teostamine ning selle tulemusena arendustöödeks nõuete koostamine;
* terviklahenduse projekteerimine vastavalt  tarkvaraarenduses püstitatud nõuetele  ja tarkvarade lähtekoodi ning dokumentatsiooni haldamine; 
*  arendustööde teostamine vastavalt tarkvaraarenduses püstitatud nõuetele  ja vajadustele. </t>
  </si>
  <si>
    <t>4.1.1.</t>
  </si>
  <si>
    <t>4.1.2.</t>
  </si>
  <si>
    <t>Projekti kavandatud kulud</t>
  </si>
  <si>
    <t>Tegelikud kulud kokku</t>
  </si>
  <si>
    <t>Aruandlusperioodi 01/08/2018 - 30/06/2019 kulud</t>
  </si>
  <si>
    <t>4.1.1.1.</t>
  </si>
  <si>
    <t>I eelmakse</t>
  </si>
  <si>
    <t>II eelmakse</t>
  </si>
  <si>
    <t>Aruandlusperioodi 01/08/2018 - 30/06/2019 kulud kokku</t>
  </si>
  <si>
    <t>AS Finestmedia</t>
  </si>
  <si>
    <t>Rahvusvahelise kaitse menetluse integratsioon Illegaal2 platvormile (etapp I)</t>
  </si>
  <si>
    <t>1.2</t>
  </si>
  <si>
    <t>4.1.3</t>
  </si>
  <si>
    <t>I vahemakse</t>
  </si>
  <si>
    <t>II vahemakse</t>
  </si>
  <si>
    <t>Rahvusvahelise kaitse menetluse integratsioon Illegaal2 platvormile, andmebaasi migratsioonitööde läbiviimine.</t>
  </si>
  <si>
    <t xml:space="preserve">Analüüsi- ja arendustööde läbiviimine andmebaasi migratsiooniks.
Vana rakenduse andmemudel ja andmebaasi struktuur analüüsitakse ja viiakse üle uue rakenduse struktuurile. </t>
  </si>
  <si>
    <t>Projekti periood: 01.08.2018 - 31.01.2021</t>
  </si>
  <si>
    <t>Aruandlusperioodi 01/07/2019 - 30/04/2020 kulud</t>
  </si>
  <si>
    <t>Aruandlusperioodi 01/05/2020 - 31/01/2021 kulud</t>
  </si>
  <si>
    <t>Aruandlusperioodi 01/07/2019 - 30/04/2020 kulud kokku</t>
  </si>
  <si>
    <t>Aruandlusperioodi 01/05/2020 - 31/01/2021 kulud kokku</t>
  </si>
  <si>
    <t>ASUTUSESISESEKS KASUTAMISEKS</t>
  </si>
  <si>
    <t>Märge tehtud: 11.02.2020</t>
  </si>
  <si>
    <t>Kehtib kuni: 11.02.2025</t>
  </si>
  <si>
    <t>Juurdepääsupiirangu alus: AvTS § 35 lg 1 p 10</t>
  </si>
  <si>
    <t>Teabevaldaja: Siseministeerium</t>
  </si>
  <si>
    <t>Pavel Buzõkin</t>
  </si>
  <si>
    <t>Ragner Paevere</t>
  </si>
  <si>
    <t>Rahvusvahelise kaitse menetluse integratsioon Illegaal2 platvormile (etapp II)</t>
  </si>
  <si>
    <t>"Rahvusvahelise kaitse menetluse integratsioon Illegaal2 platvormile"(etapp III)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</si>
</sst>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_€"/>
  </numFmts>
  <fonts count="21" x14ac:knownFonts="1">
    <font>
      <sz val="11"/>
      <color theme="1"/>
      <name val="Calibri"/>
      <family val="2"/>
      <charset val="186"/>
      <scheme val="minor"/>
    </font>
    <font>
      <b/>
      <sz val="11"/>
      <color theme="1"/>
      <name val="Calibri"/>
      <family val="2"/>
      <charset val="186"/>
      <scheme val="minor"/>
    </font>
    <font>
      <sz val="12"/>
      <color theme="1"/>
      <name val="Times New Roman"/>
      <family val="1"/>
      <charset val="186"/>
    </font>
    <font>
      <b/>
      <sz val="12"/>
      <color theme="1"/>
      <name val="Times New Roman"/>
      <family val="1"/>
      <charset val="186"/>
    </font>
    <font>
      <b/>
      <i/>
      <sz val="12"/>
      <color theme="1"/>
      <name val="Times New Roman"/>
      <family val="1"/>
      <charset val="186"/>
    </font>
    <font>
      <i/>
      <sz val="12"/>
      <color theme="1"/>
      <name val="Times New Roman"/>
      <family val="1"/>
      <charset val="186"/>
    </font>
    <font>
      <sz val="12"/>
      <color rgb="FFFF0000"/>
      <name val="Times New Roman"/>
      <family val="1"/>
      <charset val="186"/>
    </font>
    <font>
      <b/>
      <sz val="12"/>
      <color rgb="FFFF0000"/>
      <name val="Times New Roman"/>
      <family val="1"/>
      <charset val="186"/>
    </font>
    <font>
      <u/>
      <sz val="11"/>
      <color theme="10"/>
      <name val="Calibri"/>
      <family val="2"/>
      <charset val="186"/>
      <scheme val="minor"/>
    </font>
    <font>
      <b/>
      <i/>
      <sz val="12"/>
      <name val="Times New Roman"/>
      <family val="1"/>
      <charset val="186"/>
    </font>
    <font>
      <i/>
      <sz val="11"/>
      <color theme="1"/>
      <name val="Calibri"/>
      <family val="2"/>
      <charset val="186"/>
      <scheme val="minor"/>
    </font>
    <font>
      <sz val="12"/>
      <name val="Times New Roman"/>
      <family val="1"/>
      <charset val="186"/>
    </font>
    <font>
      <b/>
      <sz val="12"/>
      <name val="Times New Roman"/>
      <family val="1"/>
      <charset val="186"/>
    </font>
    <font>
      <strike/>
      <sz val="12"/>
      <color theme="1"/>
      <name val="Times New Roman"/>
      <family val="1"/>
      <charset val="186"/>
    </font>
    <font>
      <sz val="11"/>
      <color rgb="FFFF0000"/>
      <name val="Calibri"/>
      <family val="2"/>
      <charset val="186"/>
      <scheme val="minor"/>
    </font>
    <font>
      <i/>
      <sz val="12"/>
      <color rgb="FFFF0000"/>
      <name val="Times New Roman"/>
      <family val="1"/>
      <charset val="186"/>
    </font>
    <font>
      <i/>
      <sz val="12"/>
      <color theme="0" tint="-0.499984740745262"/>
      <name val="Times New Roman"/>
      <family val="1"/>
      <charset val="186"/>
    </font>
    <font>
      <sz val="11"/>
      <name val="Calibri"/>
      <family val="2"/>
      <charset val="186"/>
      <scheme val="minor"/>
    </font>
    <font>
      <i/>
      <sz val="11"/>
      <name val="Calibri"/>
      <family val="2"/>
      <charset val="186"/>
      <scheme val="minor"/>
    </font>
    <font>
      <b/>
      <sz val="10"/>
      <color theme="1"/>
      <name val="Times New Roman"/>
      <family val="1"/>
      <charset val="186"/>
    </font>
    <font>
      <sz val="10"/>
      <color theme="1"/>
      <name val="Times New Roman"/>
      <family val="1"/>
      <charset val="186"/>
    </font>
  </fonts>
  <fills count="8">
    <fill>
      <patternFill patternType="none"/>
    </fill>
    <fill>
      <patternFill patternType="gray125"/>
    </fill>
    <fill>
      <patternFill patternType="solid">
        <fgColor theme="6" tint="0.39997558519241921"/>
        <bgColor indexed="64"/>
      </patternFill>
    </fill>
    <fill>
      <patternFill patternType="solid">
        <fgColor rgb="FFFFC000"/>
        <bgColor indexed="64"/>
      </patternFill>
    </fill>
    <fill>
      <patternFill patternType="solid">
        <fgColor theme="8" tint="0.39997558519241921"/>
        <bgColor indexed="64"/>
      </patternFill>
    </fill>
    <fill>
      <patternFill patternType="solid">
        <fgColor theme="6" tint="0.79998168889431442"/>
        <bgColor indexed="64"/>
      </patternFill>
    </fill>
    <fill>
      <patternFill patternType="solid">
        <fgColor rgb="FFFFFF00"/>
        <bgColor indexed="64"/>
      </patternFill>
    </fill>
    <fill>
      <patternFill patternType="solid">
        <fgColor rgb="FF92D05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8" fillId="0" borderId="0" applyNumberFormat="0" applyFill="0" applyBorder="0" applyAlignment="0" applyProtection="0"/>
  </cellStyleXfs>
  <cellXfs count="170">
    <xf numFmtId="0" fontId="0" fillId="0" borderId="0" xfId="0"/>
    <xf numFmtId="0" fontId="2" fillId="0" borderId="0" xfId="0" applyFont="1"/>
    <xf numFmtId="0" fontId="2" fillId="0" borderId="1" xfId="0" applyFont="1" applyBorder="1" applyAlignment="1">
      <alignment wrapText="1"/>
    </xf>
    <xf numFmtId="0" fontId="3" fillId="0" borderId="0" xfId="0" applyFont="1"/>
    <xf numFmtId="0" fontId="3" fillId="2" borderId="1" xfId="0" applyFont="1" applyFill="1" applyBorder="1"/>
    <xf numFmtId="0" fontId="3" fillId="2" borderId="1" xfId="0" applyFont="1" applyFill="1" applyBorder="1" applyAlignment="1">
      <alignment horizontal="center"/>
    </xf>
    <xf numFmtId="0" fontId="3" fillId="2" borderId="1" xfId="0" applyFont="1" applyFill="1" applyBorder="1" applyAlignment="1">
      <alignment wrapText="1"/>
    </xf>
    <xf numFmtId="0" fontId="6" fillId="0" borderId="0" xfId="0" applyFont="1"/>
    <xf numFmtId="0" fontId="7" fillId="0" borderId="0" xfId="0" applyFont="1"/>
    <xf numFmtId="0" fontId="4" fillId="0" borderId="0" xfId="0" applyFont="1"/>
    <xf numFmtId="0" fontId="2" fillId="3" borderId="1" xfId="0" applyFont="1" applyFill="1" applyBorder="1"/>
    <xf numFmtId="0" fontId="3" fillId="3" borderId="1" xfId="0" applyFont="1" applyFill="1" applyBorder="1"/>
    <xf numFmtId="0" fontId="3" fillId="3" borderId="1" xfId="0" applyFont="1" applyFill="1" applyBorder="1" applyAlignment="1">
      <alignment wrapText="1"/>
    </xf>
    <xf numFmtId="0" fontId="2" fillId="4" borderId="1" xfId="0" applyFont="1" applyFill="1" applyBorder="1"/>
    <xf numFmtId="0" fontId="3" fillId="4" borderId="1" xfId="0" applyFont="1" applyFill="1" applyBorder="1"/>
    <xf numFmtId="0" fontId="2" fillId="0" borderId="0" xfId="0" applyFont="1"/>
    <xf numFmtId="0" fontId="0" fillId="0" borderId="0" xfId="0"/>
    <xf numFmtId="0" fontId="3" fillId="2" borderId="1" xfId="0" applyFont="1" applyFill="1" applyBorder="1"/>
    <xf numFmtId="0" fontId="4" fillId="0" borderId="0" xfId="0" applyFont="1"/>
    <xf numFmtId="0" fontId="2" fillId="0" borderId="0" xfId="0" applyFont="1"/>
    <xf numFmtId="0" fontId="3" fillId="0" borderId="1" xfId="0" applyFont="1" applyBorder="1"/>
    <xf numFmtId="0" fontId="2" fillId="0" borderId="1" xfId="0" applyFont="1" applyBorder="1"/>
    <xf numFmtId="0" fontId="3" fillId="2" borderId="6" xfId="0" applyFont="1" applyFill="1" applyBorder="1" applyAlignment="1">
      <alignment wrapText="1"/>
    </xf>
    <xf numFmtId="0" fontId="2" fillId="0" borderId="0" xfId="0" applyFont="1" applyProtection="1">
      <protection locked="0"/>
    </xf>
    <xf numFmtId="0" fontId="0" fillId="0" borderId="0" xfId="0" applyProtection="1">
      <protection locked="0"/>
    </xf>
    <xf numFmtId="0" fontId="3" fillId="2" borderId="1" xfId="0" applyFont="1" applyFill="1" applyBorder="1" applyProtection="1">
      <protection locked="0"/>
    </xf>
    <xf numFmtId="4" fontId="2" fillId="3" borderId="1" xfId="0" applyNumberFormat="1" applyFont="1" applyFill="1" applyBorder="1" applyProtection="1">
      <protection locked="0"/>
    </xf>
    <xf numFmtId="0" fontId="2" fillId="0" borderId="1" xfId="0" applyFont="1" applyBorder="1" applyProtection="1">
      <protection locked="0" hidden="1"/>
    </xf>
    <xf numFmtId="14" fontId="2" fillId="0" borderId="1" xfId="0" applyNumberFormat="1" applyFont="1" applyBorder="1" applyProtection="1">
      <protection locked="0" hidden="1"/>
    </xf>
    <xf numFmtId="0" fontId="2" fillId="0" borderId="0" xfId="0" applyFont="1" applyProtection="1">
      <protection locked="0" hidden="1"/>
    </xf>
    <xf numFmtId="0" fontId="3" fillId="2" borderId="2" xfId="0" applyFont="1" applyFill="1" applyBorder="1" applyAlignment="1">
      <alignment horizontal="center" vertical="center" wrapText="1"/>
    </xf>
    <xf numFmtId="0" fontId="3" fillId="2" borderId="5" xfId="0" applyFont="1" applyFill="1" applyBorder="1" applyAlignment="1">
      <alignment vertical="center" wrapText="1"/>
    </xf>
    <xf numFmtId="0" fontId="0" fillId="0" borderId="1" xfId="0" applyBorder="1" applyAlignment="1" applyProtection="1">
      <protection locked="0" hidden="1"/>
    </xf>
    <xf numFmtId="0" fontId="2" fillId="0" borderId="0" xfId="0" applyFont="1" applyBorder="1" applyProtection="1">
      <protection locked="0" hidden="1"/>
    </xf>
    <xf numFmtId="0" fontId="6" fillId="0" borderId="0" xfId="0" applyFont="1" applyProtection="1">
      <protection locked="0" hidden="1"/>
    </xf>
    <xf numFmtId="0" fontId="2" fillId="0" borderId="0" xfId="0" applyFont="1" applyProtection="1">
      <protection hidden="1"/>
    </xf>
    <xf numFmtId="0" fontId="2" fillId="2" borderId="1" xfId="0" applyFont="1" applyFill="1" applyBorder="1" applyProtection="1">
      <protection hidden="1"/>
    </xf>
    <xf numFmtId="0" fontId="3" fillId="2" borderId="1" xfId="0" applyFont="1" applyFill="1" applyBorder="1" applyProtection="1">
      <protection hidden="1"/>
    </xf>
    <xf numFmtId="0" fontId="3" fillId="2" borderId="1" xfId="0" applyFont="1" applyFill="1" applyBorder="1" applyAlignment="1" applyProtection="1">
      <alignment wrapText="1"/>
      <protection hidden="1"/>
    </xf>
    <xf numFmtId="0" fontId="3" fillId="0" borderId="1" xfId="0" applyFont="1" applyBorder="1" applyProtection="1">
      <protection hidden="1"/>
    </xf>
    <xf numFmtId="0" fontId="2" fillId="0" borderId="1" xfId="0" applyFont="1" applyBorder="1" applyProtection="1">
      <protection hidden="1"/>
    </xf>
    <xf numFmtId="2" fontId="2" fillId="0" borderId="1" xfId="0" applyNumberFormat="1" applyFont="1" applyBorder="1" applyProtection="1">
      <protection hidden="1"/>
    </xf>
    <xf numFmtId="2" fontId="2" fillId="3" borderId="1" xfId="0" applyNumberFormat="1" applyFont="1" applyFill="1" applyBorder="1" applyProtection="1">
      <protection hidden="1"/>
    </xf>
    <xf numFmtId="0" fontId="4" fillId="0" borderId="0" xfId="0" applyFont="1" applyProtection="1">
      <protection hidden="1"/>
    </xf>
    <xf numFmtId="0" fontId="3" fillId="0" borderId="0" xfId="0" applyFont="1" applyProtection="1">
      <protection hidden="1"/>
    </xf>
    <xf numFmtId="0" fontId="0" fillId="0" borderId="0" xfId="0" applyProtection="1">
      <protection hidden="1"/>
    </xf>
    <xf numFmtId="4" fontId="2" fillId="3" borderId="1" xfId="0" applyNumberFormat="1" applyFont="1" applyFill="1" applyBorder="1" applyProtection="1">
      <protection hidden="1"/>
    </xf>
    <xf numFmtId="0" fontId="3" fillId="2" borderId="1" xfId="0" applyFont="1" applyFill="1" applyBorder="1" applyAlignment="1" applyProtection="1">
      <alignment horizontal="center"/>
      <protection hidden="1"/>
    </xf>
    <xf numFmtId="0" fontId="3" fillId="0" borderId="0" xfId="0" applyFont="1" applyFill="1" applyBorder="1" applyAlignment="1" applyProtection="1">
      <alignment horizontal="center"/>
      <protection hidden="1"/>
    </xf>
    <xf numFmtId="0" fontId="2" fillId="0" borderId="0" xfId="0" applyFont="1" applyFill="1" applyBorder="1" applyProtection="1">
      <protection hidden="1"/>
    </xf>
    <xf numFmtId="0" fontId="3" fillId="0" borderId="0" xfId="0" applyFont="1" applyFill="1" applyBorder="1" applyProtection="1">
      <protection hidden="1"/>
    </xf>
    <xf numFmtId="0" fontId="9" fillId="0" borderId="0" xfId="1" applyFont="1" applyProtection="1">
      <protection hidden="1"/>
    </xf>
    <xf numFmtId="0" fontId="3" fillId="2" borderId="2" xfId="0" applyFont="1" applyFill="1" applyBorder="1" applyAlignment="1" applyProtection="1">
      <protection hidden="1"/>
    </xf>
    <xf numFmtId="0" fontId="0" fillId="2" borderId="3" xfId="0" applyFont="1" applyFill="1" applyBorder="1" applyAlignment="1" applyProtection="1">
      <protection hidden="1"/>
    </xf>
    <xf numFmtId="0" fontId="1" fillId="0" borderId="0" xfId="0" applyFont="1"/>
    <xf numFmtId="9" fontId="3" fillId="2" borderId="1" xfId="0" applyNumberFormat="1" applyFont="1" applyFill="1" applyBorder="1" applyAlignment="1" applyProtection="1">
      <alignment wrapText="1"/>
      <protection hidden="1"/>
    </xf>
    <xf numFmtId="9" fontId="3" fillId="2" borderId="1" xfId="0" applyNumberFormat="1" applyFont="1" applyFill="1" applyBorder="1" applyAlignment="1" applyProtection="1">
      <alignment horizontal="center" vertical="center"/>
      <protection hidden="1"/>
    </xf>
    <xf numFmtId="0" fontId="3" fillId="3" borderId="1" xfId="0" applyFont="1" applyFill="1" applyBorder="1" applyAlignment="1">
      <alignment horizontal="center"/>
    </xf>
    <xf numFmtId="0" fontId="2" fillId="0" borderId="1" xfId="0" applyFont="1" applyBorder="1" applyAlignment="1" applyProtection="1">
      <alignment horizontal="center" vertical="center"/>
      <protection locked="0" hidden="1"/>
    </xf>
    <xf numFmtId="4" fontId="2" fillId="0" borderId="1" xfId="0" applyNumberFormat="1" applyFont="1" applyBorder="1" applyProtection="1">
      <protection hidden="1"/>
    </xf>
    <xf numFmtId="4" fontId="2" fillId="6" borderId="1" xfId="0" applyNumberFormat="1" applyFont="1" applyFill="1" applyBorder="1" applyProtection="1">
      <protection locked="0" hidden="1"/>
    </xf>
    <xf numFmtId="4" fontId="3" fillId="5" borderId="1" xfId="0" applyNumberFormat="1" applyFont="1" applyFill="1" applyBorder="1" applyProtection="1">
      <protection hidden="1"/>
    </xf>
    <xf numFmtId="4" fontId="3" fillId="2" borderId="1" xfId="0" applyNumberFormat="1" applyFont="1" applyFill="1" applyBorder="1" applyProtection="1">
      <protection hidden="1"/>
    </xf>
    <xf numFmtId="4" fontId="2" fillId="0" borderId="1" xfId="0" applyNumberFormat="1" applyFont="1" applyBorder="1" applyProtection="1">
      <protection locked="0" hidden="1"/>
    </xf>
    <xf numFmtId="4" fontId="2" fillId="2" borderId="1" xfId="0" applyNumberFormat="1" applyFont="1" applyFill="1" applyBorder="1" applyProtection="1">
      <protection hidden="1"/>
    </xf>
    <xf numFmtId="4" fontId="2" fillId="6" borderId="1" xfId="0" applyNumberFormat="1" applyFont="1" applyFill="1" applyBorder="1" applyProtection="1">
      <protection hidden="1"/>
    </xf>
    <xf numFmtId="4" fontId="3" fillId="3" borderId="1" xfId="0" applyNumberFormat="1" applyFont="1" applyFill="1" applyBorder="1"/>
    <xf numFmtId="4" fontId="3" fillId="4" borderId="1" xfId="0" applyNumberFormat="1" applyFont="1" applyFill="1" applyBorder="1"/>
    <xf numFmtId="4" fontId="3" fillId="2" borderId="1" xfId="0" applyNumberFormat="1" applyFont="1" applyFill="1" applyBorder="1"/>
    <xf numFmtId="0" fontId="3" fillId="2" borderId="1" xfId="0" applyFont="1" applyFill="1" applyBorder="1" applyProtection="1">
      <protection locked="0" hidden="1"/>
    </xf>
    <xf numFmtId="0" fontId="10" fillId="0" borderId="0" xfId="0" applyFont="1"/>
    <xf numFmtId="4" fontId="3" fillId="2" borderId="1" xfId="0" applyNumberFormat="1" applyFont="1" applyFill="1" applyBorder="1" applyProtection="1">
      <protection locked="0" hidden="1"/>
    </xf>
    <xf numFmtId="0" fontId="9" fillId="0" borderId="0" xfId="0" applyFont="1" applyFill="1"/>
    <xf numFmtId="0" fontId="11" fillId="0" borderId="0" xfId="0" applyFont="1"/>
    <xf numFmtId="0" fontId="11" fillId="0" borderId="0" xfId="0" applyFont="1" applyProtection="1">
      <protection hidden="1"/>
    </xf>
    <xf numFmtId="0" fontId="12" fillId="0" borderId="0" xfId="0" applyFont="1" applyFill="1"/>
    <xf numFmtId="0" fontId="13" fillId="0" borderId="0" xfId="0" applyFont="1" applyProtection="1">
      <protection hidden="1"/>
    </xf>
    <xf numFmtId="0" fontId="14" fillId="0" borderId="0" xfId="0" applyFont="1"/>
    <xf numFmtId="0" fontId="15" fillId="0" borderId="0" xfId="0" applyFont="1"/>
    <xf numFmtId="0" fontId="16" fillId="0" borderId="1" xfId="0" applyFont="1" applyBorder="1" applyProtection="1">
      <protection locked="0" hidden="1"/>
    </xf>
    <xf numFmtId="14" fontId="16" fillId="0" borderId="1" xfId="0" applyNumberFormat="1" applyFont="1" applyBorder="1" applyProtection="1">
      <protection locked="0" hidden="1"/>
    </xf>
    <xf numFmtId="4" fontId="16" fillId="0" borderId="1" xfId="0" applyNumberFormat="1" applyFont="1" applyBorder="1" applyProtection="1">
      <protection locked="0" hidden="1"/>
    </xf>
    <xf numFmtId="2" fontId="16" fillId="0" borderId="1" xfId="0" applyNumberFormat="1" applyFont="1" applyBorder="1" applyProtection="1">
      <protection locked="0" hidden="1"/>
    </xf>
    <xf numFmtId="49" fontId="16" fillId="0" borderId="1" xfId="0" applyNumberFormat="1" applyFont="1" applyBorder="1" applyProtection="1">
      <protection locked="0" hidden="1"/>
    </xf>
    <xf numFmtId="0" fontId="16" fillId="0" borderId="1" xfId="0" applyFont="1" applyBorder="1" applyAlignment="1" applyProtection="1">
      <alignment wrapText="1"/>
      <protection locked="0" hidden="1"/>
    </xf>
    <xf numFmtId="0" fontId="3" fillId="2" borderId="1" xfId="0" applyFont="1" applyFill="1" applyBorder="1" applyAlignment="1" applyProtection="1">
      <alignment horizontal="center" vertical="center" wrapText="1"/>
      <protection hidden="1"/>
    </xf>
    <xf numFmtId="0" fontId="17" fillId="0" borderId="0" xfId="0" applyFont="1"/>
    <xf numFmtId="0" fontId="18" fillId="0" borderId="0" xfId="0" applyFont="1"/>
    <xf numFmtId="0" fontId="3" fillId="7" borderId="1" xfId="0" applyFont="1" applyFill="1" applyBorder="1" applyAlignment="1">
      <alignment horizontal="center"/>
    </xf>
    <xf numFmtId="9" fontId="3" fillId="7" borderId="1" xfId="0" applyNumberFormat="1" applyFont="1" applyFill="1" applyBorder="1" applyAlignment="1" applyProtection="1">
      <alignment horizontal="center" vertical="center" wrapText="1"/>
      <protection hidden="1"/>
    </xf>
    <xf numFmtId="2" fontId="2" fillId="7" borderId="1" xfId="0" applyNumberFormat="1" applyFont="1" applyFill="1" applyBorder="1"/>
    <xf numFmtId="49" fontId="3" fillId="0" borderId="1" xfId="0" applyNumberFormat="1" applyFont="1" applyBorder="1" applyAlignment="1" applyProtection="1">
      <alignment vertical="center"/>
      <protection locked="0" hidden="1"/>
    </xf>
    <xf numFmtId="0" fontId="2" fillId="0" borderId="1" xfId="0" applyFont="1" applyBorder="1" applyAlignment="1" applyProtection="1">
      <alignment vertical="center" wrapText="1"/>
      <protection locked="0" hidden="1"/>
    </xf>
    <xf numFmtId="0" fontId="2" fillId="0" borderId="1" xfId="0" applyFont="1" applyBorder="1" applyAlignment="1" applyProtection="1">
      <alignment vertical="center"/>
      <protection locked="0" hidden="1"/>
    </xf>
    <xf numFmtId="4" fontId="2" fillId="0" borderId="1" xfId="0" applyNumberFormat="1" applyFont="1" applyBorder="1" applyAlignment="1" applyProtection="1">
      <alignment vertical="center"/>
      <protection locked="0" hidden="1"/>
    </xf>
    <xf numFmtId="4" fontId="2" fillId="0" borderId="0" xfId="0" applyNumberFormat="1" applyFont="1" applyProtection="1">
      <protection hidden="1"/>
    </xf>
    <xf numFmtId="164" fontId="2" fillId="0" borderId="1" xfId="0" applyNumberFormat="1" applyFont="1" applyBorder="1" applyAlignment="1" applyProtection="1">
      <alignment vertical="center"/>
      <protection locked="0" hidden="1"/>
    </xf>
    <xf numFmtId="0" fontId="5" fillId="0" borderId="0" xfId="0" applyFont="1" applyBorder="1" applyProtection="1">
      <protection hidden="1"/>
    </xf>
    <xf numFmtId="0" fontId="2" fillId="0" borderId="1" xfId="0" applyFont="1" applyBorder="1" applyAlignment="1" applyProtection="1">
      <alignment wrapText="1"/>
      <protection locked="0" hidden="1"/>
    </xf>
    <xf numFmtId="9" fontId="3" fillId="2" borderId="1" xfId="0" applyNumberFormat="1" applyFont="1" applyFill="1" applyBorder="1" applyAlignment="1" applyProtection="1">
      <alignment horizontal="left" wrapText="1"/>
      <protection hidden="1"/>
    </xf>
    <xf numFmtId="49" fontId="12" fillId="0" borderId="1" xfId="0" applyNumberFormat="1" applyFont="1" applyBorder="1" applyAlignment="1" applyProtection="1">
      <alignment vertical="center"/>
      <protection locked="0" hidden="1"/>
    </xf>
    <xf numFmtId="0" fontId="11" fillId="0" borderId="1" xfId="0" applyFont="1" applyBorder="1" applyAlignment="1" applyProtection="1">
      <alignment vertical="center" wrapText="1"/>
      <protection locked="0" hidden="1"/>
    </xf>
    <xf numFmtId="0" fontId="11" fillId="0" borderId="1" xfId="0" applyFont="1" applyBorder="1" applyAlignment="1" applyProtection="1">
      <alignment vertical="center"/>
      <protection locked="0" hidden="1"/>
    </xf>
    <xf numFmtId="164" fontId="11" fillId="0" borderId="1" xfId="0" applyNumberFormat="1" applyFont="1" applyBorder="1" applyAlignment="1" applyProtection="1">
      <alignment vertical="center"/>
      <protection locked="0" hidden="1"/>
    </xf>
    <xf numFmtId="4" fontId="11" fillId="0" borderId="1" xfId="0" applyNumberFormat="1" applyFont="1" applyBorder="1" applyAlignment="1" applyProtection="1">
      <alignment vertical="center"/>
      <protection locked="0" hidden="1"/>
    </xf>
    <xf numFmtId="0" fontId="19" fillId="0" borderId="0" xfId="0" applyFont="1" applyAlignment="1">
      <alignment horizontal="right" vertical="center"/>
    </xf>
    <xf numFmtId="0" fontId="20" fillId="0" borderId="0" xfId="0" applyFont="1" applyAlignment="1">
      <alignment horizontal="right" vertical="center"/>
    </xf>
    <xf numFmtId="0" fontId="2" fillId="0" borderId="0" xfId="0" applyFont="1" applyAlignment="1" applyProtection="1">
      <alignment horizontal="right"/>
      <protection hidden="1"/>
    </xf>
    <xf numFmtId="0" fontId="0" fillId="0" borderId="0" xfId="0" applyFont="1"/>
    <xf numFmtId="0" fontId="4" fillId="0" borderId="10" xfId="0" applyFont="1" applyBorder="1" applyAlignment="1" applyProtection="1">
      <alignment horizontal="left"/>
      <protection hidden="1"/>
    </xf>
    <xf numFmtId="0" fontId="3" fillId="3" borderId="2" xfId="0" applyFont="1" applyFill="1" applyBorder="1" applyAlignment="1" applyProtection="1">
      <alignment horizontal="center"/>
      <protection hidden="1"/>
    </xf>
    <xf numFmtId="0" fontId="3" fillId="3" borderId="4" xfId="0" applyFont="1" applyFill="1" applyBorder="1" applyAlignment="1" applyProtection="1">
      <alignment horizontal="center"/>
      <protection hidden="1"/>
    </xf>
    <xf numFmtId="0" fontId="9" fillId="0" borderId="10" xfId="1" applyFont="1" applyBorder="1" applyAlignment="1" applyProtection="1">
      <alignment horizontal="left"/>
      <protection hidden="1"/>
    </xf>
    <xf numFmtId="0" fontId="3" fillId="2" borderId="2" xfId="0" applyFont="1" applyFill="1" applyBorder="1" applyAlignment="1" applyProtection="1">
      <protection hidden="1"/>
    </xf>
    <xf numFmtId="0" fontId="0" fillId="2" borderId="3" xfId="0" applyFill="1" applyBorder="1" applyAlignment="1" applyProtection="1">
      <protection hidden="1"/>
    </xf>
    <xf numFmtId="0" fontId="0" fillId="2" borderId="4" xfId="0" applyFill="1" applyBorder="1" applyAlignment="1" applyProtection="1">
      <protection hidden="1"/>
    </xf>
    <xf numFmtId="0" fontId="1" fillId="2" borderId="4" xfId="0" applyFont="1" applyFill="1" applyBorder="1" applyAlignment="1" applyProtection="1">
      <protection hidden="1"/>
    </xf>
    <xf numFmtId="0" fontId="3" fillId="5" borderId="2" xfId="0" applyFont="1" applyFill="1" applyBorder="1" applyAlignment="1" applyProtection="1">
      <protection hidden="1"/>
    </xf>
    <xf numFmtId="0" fontId="1" fillId="5" borderId="4" xfId="0" applyFont="1" applyFill="1" applyBorder="1" applyAlignment="1" applyProtection="1">
      <protection hidden="1"/>
    </xf>
    <xf numFmtId="0" fontId="3" fillId="3" borderId="2" xfId="0" applyFont="1" applyFill="1" applyBorder="1" applyAlignment="1" applyProtection="1">
      <protection hidden="1"/>
    </xf>
    <xf numFmtId="0" fontId="0" fillId="3" borderId="3" xfId="0" applyFont="1" applyFill="1" applyBorder="1" applyAlignment="1" applyProtection="1">
      <protection hidden="1"/>
    </xf>
    <xf numFmtId="0" fontId="0" fillId="3" borderId="4" xfId="0" applyFont="1" applyFill="1" applyBorder="1" applyAlignment="1" applyProtection="1">
      <protection hidden="1"/>
    </xf>
    <xf numFmtId="0" fontId="3" fillId="2" borderId="5" xfId="0" applyFont="1" applyFill="1" applyBorder="1" applyAlignment="1" applyProtection="1">
      <alignment horizontal="center"/>
      <protection hidden="1"/>
    </xf>
    <xf numFmtId="0" fontId="3" fillId="2" borderId="11" xfId="0" applyFont="1" applyFill="1" applyBorder="1" applyAlignment="1" applyProtection="1">
      <alignment horizontal="center"/>
      <protection hidden="1"/>
    </xf>
    <xf numFmtId="0" fontId="3" fillId="2" borderId="6" xfId="0" applyFont="1" applyFill="1" applyBorder="1" applyAlignment="1" applyProtection="1">
      <alignment horizontal="center"/>
      <protection hidden="1"/>
    </xf>
    <xf numFmtId="9" fontId="3" fillId="2" borderId="6" xfId="0" applyNumberFormat="1" applyFont="1" applyFill="1" applyBorder="1" applyAlignment="1" applyProtection="1">
      <alignment horizontal="center" wrapText="1"/>
      <protection hidden="1"/>
    </xf>
    <xf numFmtId="9" fontId="3" fillId="2" borderId="1" xfId="0" applyNumberFormat="1" applyFont="1" applyFill="1" applyBorder="1" applyAlignment="1" applyProtection="1">
      <alignment horizontal="center" wrapText="1"/>
      <protection hidden="1"/>
    </xf>
    <xf numFmtId="0" fontId="3" fillId="2" borderId="6" xfId="0" applyFont="1" applyFill="1" applyBorder="1" applyAlignment="1" applyProtection="1">
      <alignment horizontal="center" wrapText="1"/>
      <protection hidden="1"/>
    </xf>
    <xf numFmtId="0" fontId="3" fillId="2" borderId="1" xfId="0" applyFont="1" applyFill="1" applyBorder="1" applyAlignment="1" applyProtection="1">
      <alignment horizontal="center" wrapText="1"/>
      <protection hidden="1"/>
    </xf>
    <xf numFmtId="2" fontId="2" fillId="0" borderId="5" xfId="0" applyNumberFormat="1" applyFont="1" applyBorder="1" applyAlignment="1" applyProtection="1">
      <alignment horizontal="center"/>
      <protection hidden="1"/>
    </xf>
    <xf numFmtId="0" fontId="0" fillId="0" borderId="6" xfId="0" applyBorder="1" applyAlignment="1">
      <alignment horizontal="center"/>
    </xf>
    <xf numFmtId="2" fontId="2" fillId="0" borderId="6" xfId="0" applyNumberFormat="1" applyFont="1" applyBorder="1" applyAlignment="1" applyProtection="1">
      <alignment horizontal="center"/>
      <protection hidden="1"/>
    </xf>
    <xf numFmtId="9" fontId="3" fillId="2" borderId="11" xfId="0" applyNumberFormat="1" applyFont="1" applyFill="1" applyBorder="1" applyAlignment="1" applyProtection="1">
      <alignment horizontal="center"/>
      <protection hidden="1"/>
    </xf>
    <xf numFmtId="9" fontId="3" fillId="2" borderId="6" xfId="0" applyNumberFormat="1" applyFont="1" applyFill="1" applyBorder="1" applyAlignment="1" applyProtection="1">
      <alignment horizontal="center"/>
      <protection hidden="1"/>
    </xf>
    <xf numFmtId="0" fontId="3" fillId="2" borderId="2" xfId="0" applyFont="1" applyFill="1" applyBorder="1" applyAlignment="1" applyProtection="1">
      <alignment horizontal="center"/>
      <protection hidden="1"/>
    </xf>
    <xf numFmtId="0" fontId="3" fillId="2" borderId="3" xfId="0" applyFont="1" applyFill="1" applyBorder="1" applyAlignment="1" applyProtection="1">
      <alignment horizontal="center"/>
      <protection hidden="1"/>
    </xf>
    <xf numFmtId="0" fontId="3" fillId="2" borderId="4" xfId="0" applyFont="1" applyFill="1" applyBorder="1" applyAlignment="1" applyProtection="1">
      <alignment horizontal="center"/>
      <protection hidden="1"/>
    </xf>
    <xf numFmtId="9" fontId="3" fillId="2" borderId="5" xfId="0" applyNumberFormat="1" applyFont="1" applyFill="1" applyBorder="1" applyAlignment="1" applyProtection="1">
      <alignment horizontal="center" wrapText="1"/>
      <protection hidden="1"/>
    </xf>
    <xf numFmtId="0" fontId="3" fillId="2" borderId="5" xfId="0" applyFont="1" applyFill="1" applyBorder="1" applyAlignment="1" applyProtection="1">
      <alignment horizontal="center" vertical="center"/>
      <protection hidden="1"/>
    </xf>
    <xf numFmtId="0" fontId="3" fillId="2" borderId="11" xfId="0" applyFont="1" applyFill="1" applyBorder="1" applyAlignment="1" applyProtection="1">
      <alignment horizontal="center" vertical="center"/>
      <protection hidden="1"/>
    </xf>
    <xf numFmtId="0" fontId="3" fillId="2" borderId="6" xfId="0" applyFont="1" applyFill="1" applyBorder="1" applyAlignment="1" applyProtection="1">
      <alignment horizontal="center" vertical="center"/>
      <protection hidden="1"/>
    </xf>
    <xf numFmtId="0" fontId="3" fillId="2" borderId="7" xfId="0" applyFont="1" applyFill="1" applyBorder="1" applyAlignment="1" applyProtection="1">
      <alignment horizontal="center" vertical="center"/>
      <protection hidden="1"/>
    </xf>
    <xf numFmtId="0" fontId="3" fillId="2" borderId="9" xfId="0" applyFont="1" applyFill="1" applyBorder="1" applyAlignment="1" applyProtection="1">
      <alignment horizontal="center" vertical="center"/>
      <protection hidden="1"/>
    </xf>
    <xf numFmtId="0" fontId="3" fillId="2" borderId="12" xfId="0" applyFont="1" applyFill="1" applyBorder="1" applyAlignment="1" applyProtection="1">
      <alignment horizontal="center" vertical="center"/>
      <protection hidden="1"/>
    </xf>
    <xf numFmtId="0" fontId="3" fillId="2" borderId="13" xfId="0" applyFont="1" applyFill="1" applyBorder="1" applyAlignment="1" applyProtection="1">
      <alignment horizontal="center" vertical="center"/>
      <protection hidden="1"/>
    </xf>
    <xf numFmtId="0" fontId="3" fillId="2" borderId="14" xfId="0" applyFont="1" applyFill="1" applyBorder="1" applyAlignment="1" applyProtection="1">
      <alignment horizontal="center" vertical="center"/>
      <protection hidden="1"/>
    </xf>
    <xf numFmtId="0" fontId="3" fillId="2" borderId="15" xfId="0" applyFont="1" applyFill="1" applyBorder="1" applyAlignment="1" applyProtection="1">
      <alignment horizontal="center" vertical="center"/>
      <protection hidden="1"/>
    </xf>
    <xf numFmtId="49" fontId="2" fillId="0" borderId="5" xfId="0" applyNumberFormat="1" applyFont="1" applyBorder="1" applyAlignment="1" applyProtection="1">
      <alignment horizontal="center"/>
      <protection hidden="1"/>
    </xf>
    <xf numFmtId="49" fontId="2" fillId="0" borderId="6" xfId="0" applyNumberFormat="1" applyFont="1" applyBorder="1" applyAlignment="1" applyProtection="1">
      <alignment horizontal="center"/>
      <protection hidden="1"/>
    </xf>
    <xf numFmtId="9" fontId="3" fillId="2" borderId="2" xfId="0" applyNumberFormat="1" applyFont="1" applyFill="1" applyBorder="1" applyAlignment="1" applyProtection="1">
      <alignment horizontal="center"/>
      <protection hidden="1"/>
    </xf>
    <xf numFmtId="9" fontId="3" fillId="2" borderId="4" xfId="0" applyNumberFormat="1" applyFont="1" applyFill="1" applyBorder="1" applyAlignment="1" applyProtection="1">
      <alignment horizontal="center"/>
      <protection hidden="1"/>
    </xf>
    <xf numFmtId="0" fontId="3" fillId="2" borderId="1" xfId="0" applyFont="1" applyFill="1" applyBorder="1" applyAlignment="1" applyProtection="1">
      <alignment horizontal="center"/>
      <protection hidden="1"/>
    </xf>
    <xf numFmtId="0" fontId="0" fillId="0" borderId="1" xfId="0" applyBorder="1" applyAlignment="1"/>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5" xfId="0" applyFont="1" applyFill="1" applyBorder="1" applyAlignment="1">
      <alignment horizontal="center"/>
    </xf>
    <xf numFmtId="0" fontId="3" fillId="2" borderId="6" xfId="0" applyFont="1" applyFill="1" applyBorder="1" applyAlignment="1">
      <alignment horizontal="center"/>
    </xf>
    <xf numFmtId="0" fontId="3" fillId="3" borderId="2" xfId="0" applyFont="1" applyFill="1" applyBorder="1" applyAlignment="1"/>
    <xf numFmtId="0" fontId="1" fillId="3" borderId="4" xfId="0" applyFont="1" applyFill="1" applyBorder="1" applyAlignment="1"/>
    <xf numFmtId="0" fontId="4" fillId="0" borderId="10" xfId="0" applyFont="1" applyBorder="1" applyAlignment="1" applyProtection="1">
      <alignment horizontal="left"/>
      <protection locked="0"/>
    </xf>
    <xf numFmtId="0" fontId="3" fillId="2" borderId="1" xfId="0" applyFont="1" applyFill="1" applyBorder="1" applyAlignment="1"/>
    <xf numFmtId="0" fontId="1" fillId="2" borderId="1" xfId="0" applyFont="1" applyFill="1" applyBorder="1" applyAlignment="1"/>
    <xf numFmtId="0" fontId="3" fillId="2" borderId="1" xfId="0" applyFont="1" applyFill="1" applyBorder="1" applyAlignment="1">
      <alignment horizontal="center"/>
    </xf>
    <xf numFmtId="0" fontId="3" fillId="2" borderId="1" xfId="0" applyFont="1" applyFill="1" applyBorder="1" applyAlignment="1">
      <alignment horizontal="center" vertical="center"/>
    </xf>
    <xf numFmtId="0" fontId="3" fillId="2" borderId="7" xfId="0" applyFont="1" applyFill="1" applyBorder="1" applyAlignment="1">
      <alignment horizontal="center" wrapText="1"/>
    </xf>
    <xf numFmtId="0" fontId="3" fillId="2" borderId="8" xfId="0" applyFont="1" applyFill="1" applyBorder="1" applyAlignment="1">
      <alignment horizontal="center" wrapText="1"/>
    </xf>
    <xf numFmtId="0" fontId="3" fillId="2" borderId="9" xfId="0" applyFont="1" applyFill="1" applyBorder="1" applyAlignment="1">
      <alignment horizontal="center" wrapText="1"/>
    </xf>
    <xf numFmtId="0" fontId="3" fillId="2" borderId="2" xfId="0" applyFont="1" applyFill="1" applyBorder="1" applyAlignment="1">
      <alignment horizontal="left"/>
    </xf>
    <xf numFmtId="0" fontId="3" fillId="2" borderId="3" xfId="0" applyFont="1" applyFill="1" applyBorder="1" applyAlignment="1">
      <alignment horizontal="left"/>
    </xf>
    <xf numFmtId="0" fontId="3" fillId="2" borderId="4" xfId="0" applyFont="1" applyFill="1" applyBorder="1" applyAlignment="1">
      <alignment horizontal="left"/>
    </xf>
  </cellXfs>
  <cellStyles count="2">
    <cellStyle name="Hyperlink" xfId="1" builtinId="8"/>
    <cellStyle name="Normal" xfId="0" builtinId="0"/>
  </cellStyles>
  <dxfs count="23">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val="0"/>
        <i val="0"/>
        <color auto="1"/>
      </font>
      <fill>
        <patternFill>
          <bgColor rgb="FFFFC000"/>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0"/>
      </font>
      <fill>
        <patternFill>
          <bgColor rgb="FFFF0000"/>
        </patternFill>
      </fill>
    </dxf>
    <dxf>
      <font>
        <b/>
        <i val="0"/>
        <color theme="0"/>
      </font>
      <fill>
        <patternFill>
          <bgColor rgb="FFFF0000"/>
        </patternFill>
      </fill>
    </dxf>
    <dxf>
      <font>
        <b val="0"/>
        <i val="0"/>
        <color auto="1"/>
      </font>
      <fill>
        <patternFill>
          <bgColor rgb="FFFFC000"/>
        </patternFill>
      </fill>
    </dxf>
    <dxf>
      <font>
        <b/>
        <i val="0"/>
        <color theme="0"/>
      </font>
      <fill>
        <patternFill>
          <bgColor rgb="FFFF0000"/>
        </patternFill>
      </fill>
    </dxf>
    <dxf>
      <font>
        <b/>
        <i val="0"/>
        <color theme="0"/>
      </font>
      <fill>
        <patternFill>
          <bgColor rgb="FFFF0000"/>
        </patternFill>
      </fill>
    </dxf>
    <dxf>
      <font>
        <b val="0"/>
        <i val="0"/>
        <color auto="1"/>
      </font>
      <fill>
        <patternFill>
          <bgColor rgb="FFFFC000"/>
        </patternFill>
      </fill>
    </dxf>
    <dxf>
      <font>
        <b/>
        <i val="0"/>
        <color theme="0"/>
      </font>
      <fill>
        <patternFill>
          <bgColor rgb="FFFF0000"/>
        </patternFill>
      </fill>
    </dxf>
    <dxf>
      <font>
        <b/>
        <i val="0"/>
        <color theme="0"/>
      </font>
      <fill>
        <patternFill>
          <bgColor rgb="FFFF0000"/>
        </patternFill>
      </fill>
    </dxf>
    <dxf>
      <font>
        <b val="0"/>
        <i val="0"/>
        <color auto="1"/>
      </font>
      <fill>
        <patternFill>
          <bgColor rgb="FFFFC000"/>
        </patternFill>
      </fill>
    </dxf>
    <dxf>
      <font>
        <color rgb="FFFF0000"/>
      </font>
    </dxf>
  </dxfs>
  <tableStyles count="0" defaultTableStyle="TableStyleMedium2" defaultPivotStyle="PivotStyleLight16"/>
  <colors>
    <mruColors>
      <color rgb="FFFF7C80"/>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xdr:col>
      <xdr:colOff>2294466</xdr:colOff>
      <xdr:row>7</xdr:row>
      <xdr:rowOff>168539</xdr:rowOff>
    </xdr:from>
    <xdr:to>
      <xdr:col>3</xdr:col>
      <xdr:colOff>1008506</xdr:colOff>
      <xdr:row>11</xdr:row>
      <xdr:rowOff>202158</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23654" y="1585383"/>
          <a:ext cx="1238165" cy="843244"/>
        </a:xfrm>
        <a:prstGeom prst="rect">
          <a:avLst/>
        </a:prstGeom>
      </xdr:spPr>
    </xdr:pic>
    <xdr:clientData/>
  </xdr:twoCellAnchor>
  <xdr:twoCellAnchor editAs="oneCell">
    <xdr:from>
      <xdr:col>3</xdr:col>
      <xdr:colOff>1107808</xdr:colOff>
      <xdr:row>8</xdr:row>
      <xdr:rowOff>24185</xdr:rowOff>
    </xdr:from>
    <xdr:to>
      <xdr:col>5</xdr:col>
      <xdr:colOff>762090</xdr:colOff>
      <xdr:row>12</xdr:row>
      <xdr:rowOff>27896</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561121" y="1643435"/>
          <a:ext cx="1678344" cy="8133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504825</xdr:colOff>
      <xdr:row>1</xdr:row>
      <xdr:rowOff>47625</xdr:rowOff>
    </xdr:from>
    <xdr:to>
      <xdr:col>8</xdr:col>
      <xdr:colOff>379341</xdr:colOff>
      <xdr:row>5</xdr:row>
      <xdr:rowOff>19050</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15150" y="247650"/>
          <a:ext cx="1208016" cy="771525"/>
        </a:xfrm>
        <a:prstGeom prst="rect">
          <a:avLst/>
        </a:prstGeom>
      </xdr:spPr>
    </xdr:pic>
    <xdr:clientData/>
  </xdr:twoCellAnchor>
  <xdr:twoCellAnchor editAs="oneCell">
    <xdr:from>
      <xdr:col>8</xdr:col>
      <xdr:colOff>628650</xdr:colOff>
      <xdr:row>1</xdr:row>
      <xdr:rowOff>28575</xdr:rowOff>
    </xdr:from>
    <xdr:to>
      <xdr:col>9</xdr:col>
      <xdr:colOff>1076324</xdr:colOff>
      <xdr:row>5</xdr:row>
      <xdr:rowOff>103</xdr:rowOff>
    </xdr:to>
    <xdr:pic>
      <xdr:nvPicPr>
        <xdr:cNvPr id="8" name="Picture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372475" y="228600"/>
          <a:ext cx="1457324" cy="77162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123825</xdr:colOff>
      <xdr:row>2</xdr:row>
      <xdr:rowOff>123826</xdr:rowOff>
    </xdr:from>
    <xdr:to>
      <xdr:col>4</xdr:col>
      <xdr:colOff>457199</xdr:colOff>
      <xdr:row>6</xdr:row>
      <xdr:rowOff>95354</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53100" y="923926"/>
          <a:ext cx="1600199" cy="771628"/>
        </a:xfrm>
        <a:prstGeom prst="rect">
          <a:avLst/>
        </a:prstGeom>
      </xdr:spPr>
    </xdr:pic>
    <xdr:clientData/>
  </xdr:twoCellAnchor>
  <xdr:twoCellAnchor editAs="oneCell">
    <xdr:from>
      <xdr:col>7</xdr:col>
      <xdr:colOff>0</xdr:colOff>
      <xdr:row>2</xdr:row>
      <xdr:rowOff>38100</xdr:rowOff>
    </xdr:from>
    <xdr:to>
      <xdr:col>8</xdr:col>
      <xdr:colOff>493641</xdr:colOff>
      <xdr:row>6</xdr:row>
      <xdr:rowOff>9525</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905750" y="838200"/>
          <a:ext cx="1255641" cy="7715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topLeftCell="A32" zoomScale="80" zoomScaleNormal="80" workbookViewId="0">
      <selection activeCell="K26" sqref="K26"/>
    </sheetView>
  </sheetViews>
  <sheetFormatPr defaultRowHeight="15.5" x14ac:dyDescent="0.35"/>
  <cols>
    <col min="1" max="1" width="22" style="23" customWidth="1"/>
    <col min="2" max="2" width="52" style="23" customWidth="1"/>
    <col min="3" max="3" width="37.81640625" style="23" customWidth="1"/>
    <col min="4" max="4" width="18" style="23" customWidth="1"/>
    <col min="5" max="5" width="12.26953125" style="23" bestFit="1" customWidth="1"/>
    <col min="6" max="6" width="21.26953125" style="23" customWidth="1"/>
    <col min="7" max="7" width="14.453125" style="23" customWidth="1"/>
    <col min="8" max="8" width="25.7265625" style="23" customWidth="1"/>
    <col min="9" max="256" width="9.1796875" style="23"/>
    <col min="257" max="257" width="32.1796875" style="23" bestFit="1" customWidth="1"/>
    <col min="258" max="258" width="21.453125" style="23" bestFit="1" customWidth="1"/>
    <col min="259" max="259" width="11.54296875" style="23" bestFit="1" customWidth="1"/>
    <col min="260" max="260" width="12.26953125" style="23" bestFit="1" customWidth="1"/>
    <col min="261" max="261" width="10.54296875" style="23" bestFit="1" customWidth="1"/>
    <col min="262" max="263" width="9.1796875" style="23"/>
    <col min="264" max="264" width="15.81640625" style="23" customWidth="1"/>
    <col min="265" max="512" width="9.1796875" style="23"/>
    <col min="513" max="513" width="32.1796875" style="23" bestFit="1" customWidth="1"/>
    <col min="514" max="514" width="21.453125" style="23" bestFit="1" customWidth="1"/>
    <col min="515" max="515" width="11.54296875" style="23" bestFit="1" customWidth="1"/>
    <col min="516" max="516" width="12.26953125" style="23" bestFit="1" customWidth="1"/>
    <col min="517" max="517" width="10.54296875" style="23" bestFit="1" customWidth="1"/>
    <col min="518" max="519" width="9.1796875" style="23"/>
    <col min="520" max="520" width="15.81640625" style="23" customWidth="1"/>
    <col min="521" max="768" width="9.1796875" style="23"/>
    <col min="769" max="769" width="32.1796875" style="23" bestFit="1" customWidth="1"/>
    <col min="770" max="770" width="21.453125" style="23" bestFit="1" customWidth="1"/>
    <col min="771" max="771" width="11.54296875" style="23" bestFit="1" customWidth="1"/>
    <col min="772" max="772" width="12.26953125" style="23" bestFit="1" customWidth="1"/>
    <col min="773" max="773" width="10.54296875" style="23" bestFit="1" customWidth="1"/>
    <col min="774" max="775" width="9.1796875" style="23"/>
    <col min="776" max="776" width="15.81640625" style="23" customWidth="1"/>
    <col min="777" max="1024" width="9.1796875" style="23"/>
    <col min="1025" max="1025" width="32.1796875" style="23" bestFit="1" customWidth="1"/>
    <col min="1026" max="1026" width="21.453125" style="23" bestFit="1" customWidth="1"/>
    <col min="1027" max="1027" width="11.54296875" style="23" bestFit="1" customWidth="1"/>
    <col min="1028" max="1028" width="12.26953125" style="23" bestFit="1" customWidth="1"/>
    <col min="1029" max="1029" width="10.54296875" style="23" bestFit="1" customWidth="1"/>
    <col min="1030" max="1031" width="9.1796875" style="23"/>
    <col min="1032" max="1032" width="15.81640625" style="23" customWidth="1"/>
    <col min="1033" max="1280" width="9.1796875" style="23"/>
    <col min="1281" max="1281" width="32.1796875" style="23" bestFit="1" customWidth="1"/>
    <col min="1282" max="1282" width="21.453125" style="23" bestFit="1" customWidth="1"/>
    <col min="1283" max="1283" width="11.54296875" style="23" bestFit="1" customWidth="1"/>
    <col min="1284" max="1284" width="12.26953125" style="23" bestFit="1" customWidth="1"/>
    <col min="1285" max="1285" width="10.54296875" style="23" bestFit="1" customWidth="1"/>
    <col min="1286" max="1287" width="9.1796875" style="23"/>
    <col min="1288" max="1288" width="15.81640625" style="23" customWidth="1"/>
    <col min="1289" max="1536" width="9.1796875" style="23"/>
    <col min="1537" max="1537" width="32.1796875" style="23" bestFit="1" customWidth="1"/>
    <col min="1538" max="1538" width="21.453125" style="23" bestFit="1" customWidth="1"/>
    <col min="1539" max="1539" width="11.54296875" style="23" bestFit="1" customWidth="1"/>
    <col min="1540" max="1540" width="12.26953125" style="23" bestFit="1" customWidth="1"/>
    <col min="1541" max="1541" width="10.54296875" style="23" bestFit="1" customWidth="1"/>
    <col min="1542" max="1543" width="9.1796875" style="23"/>
    <col min="1544" max="1544" width="15.81640625" style="23" customWidth="1"/>
    <col min="1545" max="1792" width="9.1796875" style="23"/>
    <col min="1793" max="1793" width="32.1796875" style="23" bestFit="1" customWidth="1"/>
    <col min="1794" max="1794" width="21.453125" style="23" bestFit="1" customWidth="1"/>
    <col min="1795" max="1795" width="11.54296875" style="23" bestFit="1" customWidth="1"/>
    <col min="1796" max="1796" width="12.26953125" style="23" bestFit="1" customWidth="1"/>
    <col min="1797" max="1797" width="10.54296875" style="23" bestFit="1" customWidth="1"/>
    <col min="1798" max="1799" width="9.1796875" style="23"/>
    <col min="1800" max="1800" width="15.81640625" style="23" customWidth="1"/>
    <col min="1801" max="2048" width="9.1796875" style="23"/>
    <col min="2049" max="2049" width="32.1796875" style="23" bestFit="1" customWidth="1"/>
    <col min="2050" max="2050" width="21.453125" style="23" bestFit="1" customWidth="1"/>
    <col min="2051" max="2051" width="11.54296875" style="23" bestFit="1" customWidth="1"/>
    <col min="2052" max="2052" width="12.26953125" style="23" bestFit="1" customWidth="1"/>
    <col min="2053" max="2053" width="10.54296875" style="23" bestFit="1" customWidth="1"/>
    <col min="2054" max="2055" width="9.1796875" style="23"/>
    <col min="2056" max="2056" width="15.81640625" style="23" customWidth="1"/>
    <col min="2057" max="2304" width="9.1796875" style="23"/>
    <col min="2305" max="2305" width="32.1796875" style="23" bestFit="1" customWidth="1"/>
    <col min="2306" max="2306" width="21.453125" style="23" bestFit="1" customWidth="1"/>
    <col min="2307" max="2307" width="11.54296875" style="23" bestFit="1" customWidth="1"/>
    <col min="2308" max="2308" width="12.26953125" style="23" bestFit="1" customWidth="1"/>
    <col min="2309" max="2309" width="10.54296875" style="23" bestFit="1" customWidth="1"/>
    <col min="2310" max="2311" width="9.1796875" style="23"/>
    <col min="2312" max="2312" width="15.81640625" style="23" customWidth="1"/>
    <col min="2313" max="2560" width="9.1796875" style="23"/>
    <col min="2561" max="2561" width="32.1796875" style="23" bestFit="1" customWidth="1"/>
    <col min="2562" max="2562" width="21.453125" style="23" bestFit="1" customWidth="1"/>
    <col min="2563" max="2563" width="11.54296875" style="23" bestFit="1" customWidth="1"/>
    <col min="2564" max="2564" width="12.26953125" style="23" bestFit="1" customWidth="1"/>
    <col min="2565" max="2565" width="10.54296875" style="23" bestFit="1" customWidth="1"/>
    <col min="2566" max="2567" width="9.1796875" style="23"/>
    <col min="2568" max="2568" width="15.81640625" style="23" customWidth="1"/>
    <col min="2569" max="2816" width="9.1796875" style="23"/>
    <col min="2817" max="2817" width="32.1796875" style="23" bestFit="1" customWidth="1"/>
    <col min="2818" max="2818" width="21.453125" style="23" bestFit="1" customWidth="1"/>
    <col min="2819" max="2819" width="11.54296875" style="23" bestFit="1" customWidth="1"/>
    <col min="2820" max="2820" width="12.26953125" style="23" bestFit="1" customWidth="1"/>
    <col min="2821" max="2821" width="10.54296875" style="23" bestFit="1" customWidth="1"/>
    <col min="2822" max="2823" width="9.1796875" style="23"/>
    <col min="2824" max="2824" width="15.81640625" style="23" customWidth="1"/>
    <col min="2825" max="3072" width="9.1796875" style="23"/>
    <col min="3073" max="3073" width="32.1796875" style="23" bestFit="1" customWidth="1"/>
    <col min="3074" max="3074" width="21.453125" style="23" bestFit="1" customWidth="1"/>
    <col min="3075" max="3075" width="11.54296875" style="23" bestFit="1" customWidth="1"/>
    <col min="3076" max="3076" width="12.26953125" style="23" bestFit="1" customWidth="1"/>
    <col min="3077" max="3077" width="10.54296875" style="23" bestFit="1" customWidth="1"/>
    <col min="3078" max="3079" width="9.1796875" style="23"/>
    <col min="3080" max="3080" width="15.81640625" style="23" customWidth="1"/>
    <col min="3081" max="3328" width="9.1796875" style="23"/>
    <col min="3329" max="3329" width="32.1796875" style="23" bestFit="1" customWidth="1"/>
    <col min="3330" max="3330" width="21.453125" style="23" bestFit="1" customWidth="1"/>
    <col min="3331" max="3331" width="11.54296875" style="23" bestFit="1" customWidth="1"/>
    <col min="3332" max="3332" width="12.26953125" style="23" bestFit="1" customWidth="1"/>
    <col min="3333" max="3333" width="10.54296875" style="23" bestFit="1" customWidth="1"/>
    <col min="3334" max="3335" width="9.1796875" style="23"/>
    <col min="3336" max="3336" width="15.81640625" style="23" customWidth="1"/>
    <col min="3337" max="3584" width="9.1796875" style="23"/>
    <col min="3585" max="3585" width="32.1796875" style="23" bestFit="1" customWidth="1"/>
    <col min="3586" max="3586" width="21.453125" style="23" bestFit="1" customWidth="1"/>
    <col min="3587" max="3587" width="11.54296875" style="23" bestFit="1" customWidth="1"/>
    <col min="3588" max="3588" width="12.26953125" style="23" bestFit="1" customWidth="1"/>
    <col min="3589" max="3589" width="10.54296875" style="23" bestFit="1" customWidth="1"/>
    <col min="3590" max="3591" width="9.1796875" style="23"/>
    <col min="3592" max="3592" width="15.81640625" style="23" customWidth="1"/>
    <col min="3593" max="3840" width="9.1796875" style="23"/>
    <col min="3841" max="3841" width="32.1796875" style="23" bestFit="1" customWidth="1"/>
    <col min="3842" max="3842" width="21.453125" style="23" bestFit="1" customWidth="1"/>
    <col min="3843" max="3843" width="11.54296875" style="23" bestFit="1" customWidth="1"/>
    <col min="3844" max="3844" width="12.26953125" style="23" bestFit="1" customWidth="1"/>
    <col min="3845" max="3845" width="10.54296875" style="23" bestFit="1" customWidth="1"/>
    <col min="3846" max="3847" width="9.1796875" style="23"/>
    <col min="3848" max="3848" width="15.81640625" style="23" customWidth="1"/>
    <col min="3849" max="4096" width="9.1796875" style="23"/>
    <col min="4097" max="4097" width="32.1796875" style="23" bestFit="1" customWidth="1"/>
    <col min="4098" max="4098" width="21.453125" style="23" bestFit="1" customWidth="1"/>
    <col min="4099" max="4099" width="11.54296875" style="23" bestFit="1" customWidth="1"/>
    <col min="4100" max="4100" width="12.26953125" style="23" bestFit="1" customWidth="1"/>
    <col min="4101" max="4101" width="10.54296875" style="23" bestFit="1" customWidth="1"/>
    <col min="4102" max="4103" width="9.1796875" style="23"/>
    <col min="4104" max="4104" width="15.81640625" style="23" customWidth="1"/>
    <col min="4105" max="4352" width="9.1796875" style="23"/>
    <col min="4353" max="4353" width="32.1796875" style="23" bestFit="1" customWidth="1"/>
    <col min="4354" max="4354" width="21.453125" style="23" bestFit="1" customWidth="1"/>
    <col min="4355" max="4355" width="11.54296875" style="23" bestFit="1" customWidth="1"/>
    <col min="4356" max="4356" width="12.26953125" style="23" bestFit="1" customWidth="1"/>
    <col min="4357" max="4357" width="10.54296875" style="23" bestFit="1" customWidth="1"/>
    <col min="4358" max="4359" width="9.1796875" style="23"/>
    <col min="4360" max="4360" width="15.81640625" style="23" customWidth="1"/>
    <col min="4361" max="4608" width="9.1796875" style="23"/>
    <col min="4609" max="4609" width="32.1796875" style="23" bestFit="1" customWidth="1"/>
    <col min="4610" max="4610" width="21.453125" style="23" bestFit="1" customWidth="1"/>
    <col min="4611" max="4611" width="11.54296875" style="23" bestFit="1" customWidth="1"/>
    <col min="4612" max="4612" width="12.26953125" style="23" bestFit="1" customWidth="1"/>
    <col min="4613" max="4613" width="10.54296875" style="23" bestFit="1" customWidth="1"/>
    <col min="4614" max="4615" width="9.1796875" style="23"/>
    <col min="4616" max="4616" width="15.81640625" style="23" customWidth="1"/>
    <col min="4617" max="4864" width="9.1796875" style="23"/>
    <col min="4865" max="4865" width="32.1796875" style="23" bestFit="1" customWidth="1"/>
    <col min="4866" max="4866" width="21.453125" style="23" bestFit="1" customWidth="1"/>
    <col min="4867" max="4867" width="11.54296875" style="23" bestFit="1" customWidth="1"/>
    <col min="4868" max="4868" width="12.26953125" style="23" bestFit="1" customWidth="1"/>
    <col min="4869" max="4869" width="10.54296875" style="23" bestFit="1" customWidth="1"/>
    <col min="4870" max="4871" width="9.1796875" style="23"/>
    <col min="4872" max="4872" width="15.81640625" style="23" customWidth="1"/>
    <col min="4873" max="5120" width="9.1796875" style="23"/>
    <col min="5121" max="5121" width="32.1796875" style="23" bestFit="1" customWidth="1"/>
    <col min="5122" max="5122" width="21.453125" style="23" bestFit="1" customWidth="1"/>
    <col min="5123" max="5123" width="11.54296875" style="23" bestFit="1" customWidth="1"/>
    <col min="5124" max="5124" width="12.26953125" style="23" bestFit="1" customWidth="1"/>
    <col min="5125" max="5125" width="10.54296875" style="23" bestFit="1" customWidth="1"/>
    <col min="5126" max="5127" width="9.1796875" style="23"/>
    <col min="5128" max="5128" width="15.81640625" style="23" customWidth="1"/>
    <col min="5129" max="5376" width="9.1796875" style="23"/>
    <col min="5377" max="5377" width="32.1796875" style="23" bestFit="1" customWidth="1"/>
    <col min="5378" max="5378" width="21.453125" style="23" bestFit="1" customWidth="1"/>
    <col min="5379" max="5379" width="11.54296875" style="23" bestFit="1" customWidth="1"/>
    <col min="5380" max="5380" width="12.26953125" style="23" bestFit="1" customWidth="1"/>
    <col min="5381" max="5381" width="10.54296875" style="23" bestFit="1" customWidth="1"/>
    <col min="5382" max="5383" width="9.1796875" style="23"/>
    <col min="5384" max="5384" width="15.81640625" style="23" customWidth="1"/>
    <col min="5385" max="5632" width="9.1796875" style="23"/>
    <col min="5633" max="5633" width="32.1796875" style="23" bestFit="1" customWidth="1"/>
    <col min="5634" max="5634" width="21.453125" style="23" bestFit="1" customWidth="1"/>
    <col min="5635" max="5635" width="11.54296875" style="23" bestFit="1" customWidth="1"/>
    <col min="5636" max="5636" width="12.26953125" style="23" bestFit="1" customWidth="1"/>
    <col min="5637" max="5637" width="10.54296875" style="23" bestFit="1" customWidth="1"/>
    <col min="5638" max="5639" width="9.1796875" style="23"/>
    <col min="5640" max="5640" width="15.81640625" style="23" customWidth="1"/>
    <col min="5641" max="5888" width="9.1796875" style="23"/>
    <col min="5889" max="5889" width="32.1796875" style="23" bestFit="1" customWidth="1"/>
    <col min="5890" max="5890" width="21.453125" style="23" bestFit="1" customWidth="1"/>
    <col min="5891" max="5891" width="11.54296875" style="23" bestFit="1" customWidth="1"/>
    <col min="5892" max="5892" width="12.26953125" style="23" bestFit="1" customWidth="1"/>
    <col min="5893" max="5893" width="10.54296875" style="23" bestFit="1" customWidth="1"/>
    <col min="5894" max="5895" width="9.1796875" style="23"/>
    <col min="5896" max="5896" width="15.81640625" style="23" customWidth="1"/>
    <col min="5897" max="6144" width="9.1796875" style="23"/>
    <col min="6145" max="6145" width="32.1796875" style="23" bestFit="1" customWidth="1"/>
    <col min="6146" max="6146" width="21.453125" style="23" bestFit="1" customWidth="1"/>
    <col min="6147" max="6147" width="11.54296875" style="23" bestFit="1" customWidth="1"/>
    <col min="6148" max="6148" width="12.26953125" style="23" bestFit="1" customWidth="1"/>
    <col min="6149" max="6149" width="10.54296875" style="23" bestFit="1" customWidth="1"/>
    <col min="6150" max="6151" width="9.1796875" style="23"/>
    <col min="6152" max="6152" width="15.81640625" style="23" customWidth="1"/>
    <col min="6153" max="6400" width="9.1796875" style="23"/>
    <col min="6401" max="6401" width="32.1796875" style="23" bestFit="1" customWidth="1"/>
    <col min="6402" max="6402" width="21.453125" style="23" bestFit="1" customWidth="1"/>
    <col min="6403" max="6403" width="11.54296875" style="23" bestFit="1" customWidth="1"/>
    <col min="6404" max="6404" width="12.26953125" style="23" bestFit="1" customWidth="1"/>
    <col min="6405" max="6405" width="10.54296875" style="23" bestFit="1" customWidth="1"/>
    <col min="6406" max="6407" width="9.1796875" style="23"/>
    <col min="6408" max="6408" width="15.81640625" style="23" customWidth="1"/>
    <col min="6409" max="6656" width="9.1796875" style="23"/>
    <col min="6657" max="6657" width="32.1796875" style="23" bestFit="1" customWidth="1"/>
    <col min="6658" max="6658" width="21.453125" style="23" bestFit="1" customWidth="1"/>
    <col min="6659" max="6659" width="11.54296875" style="23" bestFit="1" customWidth="1"/>
    <col min="6660" max="6660" width="12.26953125" style="23" bestFit="1" customWidth="1"/>
    <col min="6661" max="6661" width="10.54296875" style="23" bestFit="1" customWidth="1"/>
    <col min="6662" max="6663" width="9.1796875" style="23"/>
    <col min="6664" max="6664" width="15.81640625" style="23" customWidth="1"/>
    <col min="6665" max="6912" width="9.1796875" style="23"/>
    <col min="6913" max="6913" width="32.1796875" style="23" bestFit="1" customWidth="1"/>
    <col min="6914" max="6914" width="21.453125" style="23" bestFit="1" customWidth="1"/>
    <col min="6915" max="6915" width="11.54296875" style="23" bestFit="1" customWidth="1"/>
    <col min="6916" max="6916" width="12.26953125" style="23" bestFit="1" customWidth="1"/>
    <col min="6917" max="6917" width="10.54296875" style="23" bestFit="1" customWidth="1"/>
    <col min="6918" max="6919" width="9.1796875" style="23"/>
    <col min="6920" max="6920" width="15.81640625" style="23" customWidth="1"/>
    <col min="6921" max="7168" width="9.1796875" style="23"/>
    <col min="7169" max="7169" width="32.1796875" style="23" bestFit="1" customWidth="1"/>
    <col min="7170" max="7170" width="21.453125" style="23" bestFit="1" customWidth="1"/>
    <col min="7171" max="7171" width="11.54296875" style="23" bestFit="1" customWidth="1"/>
    <col min="7172" max="7172" width="12.26953125" style="23" bestFit="1" customWidth="1"/>
    <col min="7173" max="7173" width="10.54296875" style="23" bestFit="1" customWidth="1"/>
    <col min="7174" max="7175" width="9.1796875" style="23"/>
    <col min="7176" max="7176" width="15.81640625" style="23" customWidth="1"/>
    <col min="7177" max="7424" width="9.1796875" style="23"/>
    <col min="7425" max="7425" width="32.1796875" style="23" bestFit="1" customWidth="1"/>
    <col min="7426" max="7426" width="21.453125" style="23" bestFit="1" customWidth="1"/>
    <col min="7427" max="7427" width="11.54296875" style="23" bestFit="1" customWidth="1"/>
    <col min="7428" max="7428" width="12.26953125" style="23" bestFit="1" customWidth="1"/>
    <col min="7429" max="7429" width="10.54296875" style="23" bestFit="1" customWidth="1"/>
    <col min="7430" max="7431" width="9.1796875" style="23"/>
    <col min="7432" max="7432" width="15.81640625" style="23" customWidth="1"/>
    <col min="7433" max="7680" width="9.1796875" style="23"/>
    <col min="7681" max="7681" width="32.1796875" style="23" bestFit="1" customWidth="1"/>
    <col min="7682" max="7682" width="21.453125" style="23" bestFit="1" customWidth="1"/>
    <col min="7683" max="7683" width="11.54296875" style="23" bestFit="1" customWidth="1"/>
    <col min="7684" max="7684" width="12.26953125" style="23" bestFit="1" customWidth="1"/>
    <col min="7685" max="7685" width="10.54296875" style="23" bestFit="1" customWidth="1"/>
    <col min="7686" max="7687" width="9.1796875" style="23"/>
    <col min="7688" max="7688" width="15.81640625" style="23" customWidth="1"/>
    <col min="7689" max="7936" width="9.1796875" style="23"/>
    <col min="7937" max="7937" width="32.1796875" style="23" bestFit="1" customWidth="1"/>
    <col min="7938" max="7938" width="21.453125" style="23" bestFit="1" customWidth="1"/>
    <col min="7939" max="7939" width="11.54296875" style="23" bestFit="1" customWidth="1"/>
    <col min="7940" max="7940" width="12.26953125" style="23" bestFit="1" customWidth="1"/>
    <col min="7941" max="7941" width="10.54296875" style="23" bestFit="1" customWidth="1"/>
    <col min="7942" max="7943" width="9.1796875" style="23"/>
    <col min="7944" max="7944" width="15.81640625" style="23" customWidth="1"/>
    <col min="7945" max="8192" width="9.1796875" style="23"/>
    <col min="8193" max="8193" width="32.1796875" style="23" bestFit="1" customWidth="1"/>
    <col min="8194" max="8194" width="21.453125" style="23" bestFit="1" customWidth="1"/>
    <col min="8195" max="8195" width="11.54296875" style="23" bestFit="1" customWidth="1"/>
    <col min="8196" max="8196" width="12.26953125" style="23" bestFit="1" customWidth="1"/>
    <col min="8197" max="8197" width="10.54296875" style="23" bestFit="1" customWidth="1"/>
    <col min="8198" max="8199" width="9.1796875" style="23"/>
    <col min="8200" max="8200" width="15.81640625" style="23" customWidth="1"/>
    <col min="8201" max="8448" width="9.1796875" style="23"/>
    <col min="8449" max="8449" width="32.1796875" style="23" bestFit="1" customWidth="1"/>
    <col min="8450" max="8450" width="21.453125" style="23" bestFit="1" customWidth="1"/>
    <col min="8451" max="8451" width="11.54296875" style="23" bestFit="1" customWidth="1"/>
    <col min="8452" max="8452" width="12.26953125" style="23" bestFit="1" customWidth="1"/>
    <col min="8453" max="8453" width="10.54296875" style="23" bestFit="1" customWidth="1"/>
    <col min="8454" max="8455" width="9.1796875" style="23"/>
    <col min="8456" max="8456" width="15.81640625" style="23" customWidth="1"/>
    <col min="8457" max="8704" width="9.1796875" style="23"/>
    <col min="8705" max="8705" width="32.1796875" style="23" bestFit="1" customWidth="1"/>
    <col min="8706" max="8706" width="21.453125" style="23" bestFit="1" customWidth="1"/>
    <col min="8707" max="8707" width="11.54296875" style="23" bestFit="1" customWidth="1"/>
    <col min="8708" max="8708" width="12.26953125" style="23" bestFit="1" customWidth="1"/>
    <col min="8709" max="8709" width="10.54296875" style="23" bestFit="1" customWidth="1"/>
    <col min="8710" max="8711" width="9.1796875" style="23"/>
    <col min="8712" max="8712" width="15.81640625" style="23" customWidth="1"/>
    <col min="8713" max="8960" width="9.1796875" style="23"/>
    <col min="8961" max="8961" width="32.1796875" style="23" bestFit="1" customWidth="1"/>
    <col min="8962" max="8962" width="21.453125" style="23" bestFit="1" customWidth="1"/>
    <col min="8963" max="8963" width="11.54296875" style="23" bestFit="1" customWidth="1"/>
    <col min="8964" max="8964" width="12.26953125" style="23" bestFit="1" customWidth="1"/>
    <col min="8965" max="8965" width="10.54296875" style="23" bestFit="1" customWidth="1"/>
    <col min="8966" max="8967" width="9.1796875" style="23"/>
    <col min="8968" max="8968" width="15.81640625" style="23" customWidth="1"/>
    <col min="8969" max="9216" width="9.1796875" style="23"/>
    <col min="9217" max="9217" width="32.1796875" style="23" bestFit="1" customWidth="1"/>
    <col min="9218" max="9218" width="21.453125" style="23" bestFit="1" customWidth="1"/>
    <col min="9219" max="9219" width="11.54296875" style="23" bestFit="1" customWidth="1"/>
    <col min="9220" max="9220" width="12.26953125" style="23" bestFit="1" customWidth="1"/>
    <col min="9221" max="9221" width="10.54296875" style="23" bestFit="1" customWidth="1"/>
    <col min="9222" max="9223" width="9.1796875" style="23"/>
    <col min="9224" max="9224" width="15.81640625" style="23" customWidth="1"/>
    <col min="9225" max="9472" width="9.1796875" style="23"/>
    <col min="9473" max="9473" width="32.1796875" style="23" bestFit="1" customWidth="1"/>
    <col min="9474" max="9474" width="21.453125" style="23" bestFit="1" customWidth="1"/>
    <col min="9475" max="9475" width="11.54296875" style="23" bestFit="1" customWidth="1"/>
    <col min="9476" max="9476" width="12.26953125" style="23" bestFit="1" customWidth="1"/>
    <col min="9477" max="9477" width="10.54296875" style="23" bestFit="1" customWidth="1"/>
    <col min="9478" max="9479" width="9.1796875" style="23"/>
    <col min="9480" max="9480" width="15.81640625" style="23" customWidth="1"/>
    <col min="9481" max="9728" width="9.1796875" style="23"/>
    <col min="9729" max="9729" width="32.1796875" style="23" bestFit="1" customWidth="1"/>
    <col min="9730" max="9730" width="21.453125" style="23" bestFit="1" customWidth="1"/>
    <col min="9731" max="9731" width="11.54296875" style="23" bestFit="1" customWidth="1"/>
    <col min="9732" max="9732" width="12.26953125" style="23" bestFit="1" customWidth="1"/>
    <col min="9733" max="9733" width="10.54296875" style="23" bestFit="1" customWidth="1"/>
    <col min="9734" max="9735" width="9.1796875" style="23"/>
    <col min="9736" max="9736" width="15.81640625" style="23" customWidth="1"/>
    <col min="9737" max="9984" width="9.1796875" style="23"/>
    <col min="9985" max="9985" width="32.1796875" style="23" bestFit="1" customWidth="1"/>
    <col min="9986" max="9986" width="21.453125" style="23" bestFit="1" customWidth="1"/>
    <col min="9987" max="9987" width="11.54296875" style="23" bestFit="1" customWidth="1"/>
    <col min="9988" max="9988" width="12.26953125" style="23" bestFit="1" customWidth="1"/>
    <col min="9989" max="9989" width="10.54296875" style="23" bestFit="1" customWidth="1"/>
    <col min="9990" max="9991" width="9.1796875" style="23"/>
    <col min="9992" max="9992" width="15.81640625" style="23" customWidth="1"/>
    <col min="9993" max="10240" width="9.1796875" style="23"/>
    <col min="10241" max="10241" width="32.1796875" style="23" bestFit="1" customWidth="1"/>
    <col min="10242" max="10242" width="21.453125" style="23" bestFit="1" customWidth="1"/>
    <col min="10243" max="10243" width="11.54296875" style="23" bestFit="1" customWidth="1"/>
    <col min="10244" max="10244" width="12.26953125" style="23" bestFit="1" customWidth="1"/>
    <col min="10245" max="10245" width="10.54296875" style="23" bestFit="1" customWidth="1"/>
    <col min="10246" max="10247" width="9.1796875" style="23"/>
    <col min="10248" max="10248" width="15.81640625" style="23" customWidth="1"/>
    <col min="10249" max="10496" width="9.1796875" style="23"/>
    <col min="10497" max="10497" width="32.1796875" style="23" bestFit="1" customWidth="1"/>
    <col min="10498" max="10498" width="21.453125" style="23" bestFit="1" customWidth="1"/>
    <col min="10499" max="10499" width="11.54296875" style="23" bestFit="1" customWidth="1"/>
    <col min="10500" max="10500" width="12.26953125" style="23" bestFit="1" customWidth="1"/>
    <col min="10501" max="10501" width="10.54296875" style="23" bestFit="1" customWidth="1"/>
    <col min="10502" max="10503" width="9.1796875" style="23"/>
    <col min="10504" max="10504" width="15.81640625" style="23" customWidth="1"/>
    <col min="10505" max="10752" width="9.1796875" style="23"/>
    <col min="10753" max="10753" width="32.1796875" style="23" bestFit="1" customWidth="1"/>
    <col min="10754" max="10754" width="21.453125" style="23" bestFit="1" customWidth="1"/>
    <col min="10755" max="10755" width="11.54296875" style="23" bestFit="1" customWidth="1"/>
    <col min="10756" max="10756" width="12.26953125" style="23" bestFit="1" customWidth="1"/>
    <col min="10757" max="10757" width="10.54296875" style="23" bestFit="1" customWidth="1"/>
    <col min="10758" max="10759" width="9.1796875" style="23"/>
    <col min="10760" max="10760" width="15.81640625" style="23" customWidth="1"/>
    <col min="10761" max="11008" width="9.1796875" style="23"/>
    <col min="11009" max="11009" width="32.1796875" style="23" bestFit="1" customWidth="1"/>
    <col min="11010" max="11010" width="21.453125" style="23" bestFit="1" customWidth="1"/>
    <col min="11011" max="11011" width="11.54296875" style="23" bestFit="1" customWidth="1"/>
    <col min="11012" max="11012" width="12.26953125" style="23" bestFit="1" customWidth="1"/>
    <col min="11013" max="11013" width="10.54296875" style="23" bestFit="1" customWidth="1"/>
    <col min="11014" max="11015" width="9.1796875" style="23"/>
    <col min="11016" max="11016" width="15.81640625" style="23" customWidth="1"/>
    <col min="11017" max="11264" width="9.1796875" style="23"/>
    <col min="11265" max="11265" width="32.1796875" style="23" bestFit="1" customWidth="1"/>
    <col min="11266" max="11266" width="21.453125" style="23" bestFit="1" customWidth="1"/>
    <col min="11267" max="11267" width="11.54296875" style="23" bestFit="1" customWidth="1"/>
    <col min="11268" max="11268" width="12.26953125" style="23" bestFit="1" customWidth="1"/>
    <col min="11269" max="11269" width="10.54296875" style="23" bestFit="1" customWidth="1"/>
    <col min="11270" max="11271" width="9.1796875" style="23"/>
    <col min="11272" max="11272" width="15.81640625" style="23" customWidth="1"/>
    <col min="11273" max="11520" width="9.1796875" style="23"/>
    <col min="11521" max="11521" width="32.1796875" style="23" bestFit="1" customWidth="1"/>
    <col min="11522" max="11522" width="21.453125" style="23" bestFit="1" customWidth="1"/>
    <col min="11523" max="11523" width="11.54296875" style="23" bestFit="1" customWidth="1"/>
    <col min="11524" max="11524" width="12.26953125" style="23" bestFit="1" customWidth="1"/>
    <col min="11525" max="11525" width="10.54296875" style="23" bestFit="1" customWidth="1"/>
    <col min="11526" max="11527" width="9.1796875" style="23"/>
    <col min="11528" max="11528" width="15.81640625" style="23" customWidth="1"/>
    <col min="11529" max="11776" width="9.1796875" style="23"/>
    <col min="11777" max="11777" width="32.1796875" style="23" bestFit="1" customWidth="1"/>
    <col min="11778" max="11778" width="21.453125" style="23" bestFit="1" customWidth="1"/>
    <col min="11779" max="11779" width="11.54296875" style="23" bestFit="1" customWidth="1"/>
    <col min="11780" max="11780" width="12.26953125" style="23" bestFit="1" customWidth="1"/>
    <col min="11781" max="11781" width="10.54296875" style="23" bestFit="1" customWidth="1"/>
    <col min="11782" max="11783" width="9.1796875" style="23"/>
    <col min="11784" max="11784" width="15.81640625" style="23" customWidth="1"/>
    <col min="11785" max="12032" width="9.1796875" style="23"/>
    <col min="12033" max="12033" width="32.1796875" style="23" bestFit="1" customWidth="1"/>
    <col min="12034" max="12034" width="21.453125" style="23" bestFit="1" customWidth="1"/>
    <col min="12035" max="12035" width="11.54296875" style="23" bestFit="1" customWidth="1"/>
    <col min="12036" max="12036" width="12.26953125" style="23" bestFit="1" customWidth="1"/>
    <col min="12037" max="12037" width="10.54296875" style="23" bestFit="1" customWidth="1"/>
    <col min="12038" max="12039" width="9.1796875" style="23"/>
    <col min="12040" max="12040" width="15.81640625" style="23" customWidth="1"/>
    <col min="12041" max="12288" width="9.1796875" style="23"/>
    <col min="12289" max="12289" width="32.1796875" style="23" bestFit="1" customWidth="1"/>
    <col min="12290" max="12290" width="21.453125" style="23" bestFit="1" customWidth="1"/>
    <col min="12291" max="12291" width="11.54296875" style="23" bestFit="1" customWidth="1"/>
    <col min="12292" max="12292" width="12.26953125" style="23" bestFit="1" customWidth="1"/>
    <col min="12293" max="12293" width="10.54296875" style="23" bestFit="1" customWidth="1"/>
    <col min="12294" max="12295" width="9.1796875" style="23"/>
    <col min="12296" max="12296" width="15.81640625" style="23" customWidth="1"/>
    <col min="12297" max="12544" width="9.1796875" style="23"/>
    <col min="12545" max="12545" width="32.1796875" style="23" bestFit="1" customWidth="1"/>
    <col min="12546" max="12546" width="21.453125" style="23" bestFit="1" customWidth="1"/>
    <col min="12547" max="12547" width="11.54296875" style="23" bestFit="1" customWidth="1"/>
    <col min="12548" max="12548" width="12.26953125" style="23" bestFit="1" customWidth="1"/>
    <col min="12549" max="12549" width="10.54296875" style="23" bestFit="1" customWidth="1"/>
    <col min="12550" max="12551" width="9.1796875" style="23"/>
    <col min="12552" max="12552" width="15.81640625" style="23" customWidth="1"/>
    <col min="12553" max="12800" width="9.1796875" style="23"/>
    <col min="12801" max="12801" width="32.1796875" style="23" bestFit="1" customWidth="1"/>
    <col min="12802" max="12802" width="21.453125" style="23" bestFit="1" customWidth="1"/>
    <col min="12803" max="12803" width="11.54296875" style="23" bestFit="1" customWidth="1"/>
    <col min="12804" max="12804" width="12.26953125" style="23" bestFit="1" customWidth="1"/>
    <col min="12805" max="12805" width="10.54296875" style="23" bestFit="1" customWidth="1"/>
    <col min="12806" max="12807" width="9.1796875" style="23"/>
    <col min="12808" max="12808" width="15.81640625" style="23" customWidth="1"/>
    <col min="12809" max="13056" width="9.1796875" style="23"/>
    <col min="13057" max="13057" width="32.1796875" style="23" bestFit="1" customWidth="1"/>
    <col min="13058" max="13058" width="21.453125" style="23" bestFit="1" customWidth="1"/>
    <col min="13059" max="13059" width="11.54296875" style="23" bestFit="1" customWidth="1"/>
    <col min="13060" max="13060" width="12.26953125" style="23" bestFit="1" customWidth="1"/>
    <col min="13061" max="13061" width="10.54296875" style="23" bestFit="1" customWidth="1"/>
    <col min="13062" max="13063" width="9.1796875" style="23"/>
    <col min="13064" max="13064" width="15.81640625" style="23" customWidth="1"/>
    <col min="13065" max="13312" width="9.1796875" style="23"/>
    <col min="13313" max="13313" width="32.1796875" style="23" bestFit="1" customWidth="1"/>
    <col min="13314" max="13314" width="21.453125" style="23" bestFit="1" customWidth="1"/>
    <col min="13315" max="13315" width="11.54296875" style="23" bestFit="1" customWidth="1"/>
    <col min="13316" max="13316" width="12.26953125" style="23" bestFit="1" customWidth="1"/>
    <col min="13317" max="13317" width="10.54296875" style="23" bestFit="1" customWidth="1"/>
    <col min="13318" max="13319" width="9.1796875" style="23"/>
    <col min="13320" max="13320" width="15.81640625" style="23" customWidth="1"/>
    <col min="13321" max="13568" width="9.1796875" style="23"/>
    <col min="13569" max="13569" width="32.1796875" style="23" bestFit="1" customWidth="1"/>
    <col min="13570" max="13570" width="21.453125" style="23" bestFit="1" customWidth="1"/>
    <col min="13571" max="13571" width="11.54296875" style="23" bestFit="1" customWidth="1"/>
    <col min="13572" max="13572" width="12.26953125" style="23" bestFit="1" customWidth="1"/>
    <col min="13573" max="13573" width="10.54296875" style="23" bestFit="1" customWidth="1"/>
    <col min="13574" max="13575" width="9.1796875" style="23"/>
    <col min="13576" max="13576" width="15.81640625" style="23" customWidth="1"/>
    <col min="13577" max="13824" width="9.1796875" style="23"/>
    <col min="13825" max="13825" width="32.1796875" style="23" bestFit="1" customWidth="1"/>
    <col min="13826" max="13826" width="21.453125" style="23" bestFit="1" customWidth="1"/>
    <col min="13827" max="13827" width="11.54296875" style="23" bestFit="1" customWidth="1"/>
    <col min="13828" max="13828" width="12.26953125" style="23" bestFit="1" customWidth="1"/>
    <col min="13829" max="13829" width="10.54296875" style="23" bestFit="1" customWidth="1"/>
    <col min="13830" max="13831" width="9.1796875" style="23"/>
    <col min="13832" max="13832" width="15.81640625" style="23" customWidth="1"/>
    <col min="13833" max="14080" width="9.1796875" style="23"/>
    <col min="14081" max="14081" width="32.1796875" style="23" bestFit="1" customWidth="1"/>
    <col min="14082" max="14082" width="21.453125" style="23" bestFit="1" customWidth="1"/>
    <col min="14083" max="14083" width="11.54296875" style="23" bestFit="1" customWidth="1"/>
    <col min="14084" max="14084" width="12.26953125" style="23" bestFit="1" customWidth="1"/>
    <col min="14085" max="14085" width="10.54296875" style="23" bestFit="1" customWidth="1"/>
    <col min="14086" max="14087" width="9.1796875" style="23"/>
    <col min="14088" max="14088" width="15.81640625" style="23" customWidth="1"/>
    <col min="14089" max="14336" width="9.1796875" style="23"/>
    <col min="14337" max="14337" width="32.1796875" style="23" bestFit="1" customWidth="1"/>
    <col min="14338" max="14338" width="21.453125" style="23" bestFit="1" customWidth="1"/>
    <col min="14339" max="14339" width="11.54296875" style="23" bestFit="1" customWidth="1"/>
    <col min="14340" max="14340" width="12.26953125" style="23" bestFit="1" customWidth="1"/>
    <col min="14341" max="14341" width="10.54296875" style="23" bestFit="1" customWidth="1"/>
    <col min="14342" max="14343" width="9.1796875" style="23"/>
    <col min="14344" max="14344" width="15.81640625" style="23" customWidth="1"/>
    <col min="14345" max="14592" width="9.1796875" style="23"/>
    <col min="14593" max="14593" width="32.1796875" style="23" bestFit="1" customWidth="1"/>
    <col min="14594" max="14594" width="21.453125" style="23" bestFit="1" customWidth="1"/>
    <col min="14595" max="14595" width="11.54296875" style="23" bestFit="1" customWidth="1"/>
    <col min="14596" max="14596" width="12.26953125" style="23" bestFit="1" customWidth="1"/>
    <col min="14597" max="14597" width="10.54296875" style="23" bestFit="1" customWidth="1"/>
    <col min="14598" max="14599" width="9.1796875" style="23"/>
    <col min="14600" max="14600" width="15.81640625" style="23" customWidth="1"/>
    <col min="14601" max="14848" width="9.1796875" style="23"/>
    <col min="14849" max="14849" width="32.1796875" style="23" bestFit="1" customWidth="1"/>
    <col min="14850" max="14850" width="21.453125" style="23" bestFit="1" customWidth="1"/>
    <col min="14851" max="14851" width="11.54296875" style="23" bestFit="1" customWidth="1"/>
    <col min="14852" max="14852" width="12.26953125" style="23" bestFit="1" customWidth="1"/>
    <col min="14853" max="14853" width="10.54296875" style="23" bestFit="1" customWidth="1"/>
    <col min="14854" max="14855" width="9.1796875" style="23"/>
    <col min="14856" max="14856" width="15.81640625" style="23" customWidth="1"/>
    <col min="14857" max="15104" width="9.1796875" style="23"/>
    <col min="15105" max="15105" width="32.1796875" style="23" bestFit="1" customWidth="1"/>
    <col min="15106" max="15106" width="21.453125" style="23" bestFit="1" customWidth="1"/>
    <col min="15107" max="15107" width="11.54296875" style="23" bestFit="1" customWidth="1"/>
    <col min="15108" max="15108" width="12.26953125" style="23" bestFit="1" customWidth="1"/>
    <col min="15109" max="15109" width="10.54296875" style="23" bestFit="1" customWidth="1"/>
    <col min="15110" max="15111" width="9.1796875" style="23"/>
    <col min="15112" max="15112" width="15.81640625" style="23" customWidth="1"/>
    <col min="15113" max="15360" width="9.1796875" style="23"/>
    <col min="15361" max="15361" width="32.1796875" style="23" bestFit="1" customWidth="1"/>
    <col min="15362" max="15362" width="21.453125" style="23" bestFit="1" customWidth="1"/>
    <col min="15363" max="15363" width="11.54296875" style="23" bestFit="1" customWidth="1"/>
    <col min="15364" max="15364" width="12.26953125" style="23" bestFit="1" customWidth="1"/>
    <col min="15365" max="15365" width="10.54296875" style="23" bestFit="1" customWidth="1"/>
    <col min="15366" max="15367" width="9.1796875" style="23"/>
    <col min="15368" max="15368" width="15.81640625" style="23" customWidth="1"/>
    <col min="15369" max="15616" width="9.1796875" style="23"/>
    <col min="15617" max="15617" width="32.1796875" style="23" bestFit="1" customWidth="1"/>
    <col min="15618" max="15618" width="21.453125" style="23" bestFit="1" customWidth="1"/>
    <col min="15619" max="15619" width="11.54296875" style="23" bestFit="1" customWidth="1"/>
    <col min="15620" max="15620" width="12.26953125" style="23" bestFit="1" customWidth="1"/>
    <col min="15621" max="15621" width="10.54296875" style="23" bestFit="1" customWidth="1"/>
    <col min="15622" max="15623" width="9.1796875" style="23"/>
    <col min="15624" max="15624" width="15.81640625" style="23" customWidth="1"/>
    <col min="15625" max="15872" width="9.1796875" style="23"/>
    <col min="15873" max="15873" width="32.1796875" style="23" bestFit="1" customWidth="1"/>
    <col min="15874" max="15874" width="21.453125" style="23" bestFit="1" customWidth="1"/>
    <col min="15875" max="15875" width="11.54296875" style="23" bestFit="1" customWidth="1"/>
    <col min="15876" max="15876" width="12.26953125" style="23" bestFit="1" customWidth="1"/>
    <col min="15877" max="15877" width="10.54296875" style="23" bestFit="1" customWidth="1"/>
    <col min="15878" max="15879" width="9.1796875" style="23"/>
    <col min="15880" max="15880" width="15.81640625" style="23" customWidth="1"/>
    <col min="15881" max="16128" width="9.1796875" style="23"/>
    <col min="16129" max="16129" width="32.1796875" style="23" bestFit="1" customWidth="1"/>
    <col min="16130" max="16130" width="21.453125" style="23" bestFit="1" customWidth="1"/>
    <col min="16131" max="16131" width="11.54296875" style="23" bestFit="1" customWidth="1"/>
    <col min="16132" max="16132" width="12.26953125" style="23" bestFit="1" customWidth="1"/>
    <col min="16133" max="16133" width="10.54296875" style="23" bestFit="1" customWidth="1"/>
    <col min="16134" max="16135" width="9.1796875" style="23"/>
    <col min="16136" max="16136" width="15.81640625" style="23" customWidth="1"/>
    <col min="16137" max="16384" width="9.1796875" style="23"/>
  </cols>
  <sheetData>
    <row r="1" spans="1:8" x14ac:dyDescent="0.35">
      <c r="G1" s="105" t="s">
        <v>150</v>
      </c>
    </row>
    <row r="2" spans="1:8" x14ac:dyDescent="0.35">
      <c r="G2" s="106" t="s">
        <v>151</v>
      </c>
    </row>
    <row r="3" spans="1:8" x14ac:dyDescent="0.35">
      <c r="G3" s="106" t="s">
        <v>152</v>
      </c>
    </row>
    <row r="4" spans="1:8" x14ac:dyDescent="0.35">
      <c r="G4" s="106" t="s">
        <v>153</v>
      </c>
    </row>
    <row r="5" spans="1:8" x14ac:dyDescent="0.35">
      <c r="G5" s="106" t="s">
        <v>154</v>
      </c>
    </row>
    <row r="7" spans="1:8" s="35" customFormat="1" x14ac:dyDescent="0.35">
      <c r="A7" s="43" t="s">
        <v>22</v>
      </c>
      <c r="B7" s="44"/>
      <c r="C7" s="44"/>
      <c r="E7" s="44"/>
      <c r="F7" s="44"/>
      <c r="G7" s="107" t="s">
        <v>115</v>
      </c>
    </row>
    <row r="8" spans="1:8" s="35" customFormat="1" x14ac:dyDescent="0.35">
      <c r="A8" s="97" t="s">
        <v>110</v>
      </c>
      <c r="B8" s="33"/>
      <c r="F8" s="45"/>
      <c r="G8" s="107" t="s">
        <v>116</v>
      </c>
    </row>
    <row r="9" spans="1:8" s="35" customFormat="1" x14ac:dyDescent="0.35">
      <c r="A9" s="97" t="s">
        <v>111</v>
      </c>
      <c r="B9" s="33"/>
      <c r="F9" s="45"/>
    </row>
    <row r="10" spans="1:8" s="35" customFormat="1" x14ac:dyDescent="0.35">
      <c r="A10" s="97" t="s">
        <v>145</v>
      </c>
      <c r="B10" s="33"/>
      <c r="F10" s="45"/>
    </row>
    <row r="11" spans="1:8" s="35" customFormat="1" x14ac:dyDescent="0.35">
      <c r="A11" s="97" t="s">
        <v>112</v>
      </c>
      <c r="B11" s="33"/>
      <c r="C11" s="45"/>
      <c r="D11" s="45"/>
      <c r="E11" s="45"/>
      <c r="F11" s="45"/>
    </row>
    <row r="12" spans="1:8" s="35" customFormat="1" x14ac:dyDescent="0.35">
      <c r="A12" s="43"/>
      <c r="C12" s="45"/>
      <c r="D12" s="45"/>
      <c r="E12" s="45"/>
      <c r="F12" s="45"/>
    </row>
    <row r="13" spans="1:8" s="35" customFormat="1" x14ac:dyDescent="0.35">
      <c r="A13" s="109" t="s">
        <v>78</v>
      </c>
      <c r="B13" s="109"/>
      <c r="C13" s="45"/>
      <c r="D13" s="45"/>
      <c r="E13" s="45"/>
      <c r="F13" s="45"/>
      <c r="G13" s="45"/>
      <c r="H13" s="45"/>
    </row>
    <row r="14" spans="1:8" s="35" customFormat="1" x14ac:dyDescent="0.35">
      <c r="A14" s="36"/>
      <c r="B14" s="37" t="s">
        <v>11</v>
      </c>
      <c r="C14" s="37" t="s">
        <v>12</v>
      </c>
      <c r="D14" s="37" t="s">
        <v>51</v>
      </c>
      <c r="E14" s="45"/>
      <c r="F14" s="45"/>
    </row>
    <row r="15" spans="1:8" s="35" customFormat="1" x14ac:dyDescent="0.35">
      <c r="A15" s="39">
        <v>1</v>
      </c>
      <c r="B15" s="40" t="s">
        <v>3</v>
      </c>
      <c r="C15" s="59">
        <f>IF(D15=75,ROUNDDOWN($C$26*D15/100,2),ROUND($C$26*D15/100,2))</f>
        <v>420660</v>
      </c>
      <c r="D15" s="60">
        <v>75</v>
      </c>
      <c r="E15" s="45"/>
      <c r="F15" s="45"/>
    </row>
    <row r="16" spans="1:8" s="35" customFormat="1" x14ac:dyDescent="0.35">
      <c r="A16" s="39">
        <v>2</v>
      </c>
      <c r="B16" s="40" t="s">
        <v>13</v>
      </c>
      <c r="C16" s="59">
        <f>ROUND($C$26*D16/100,2)</f>
        <v>140220</v>
      </c>
      <c r="D16" s="60">
        <v>25</v>
      </c>
      <c r="E16" s="45"/>
      <c r="F16" s="45"/>
    </row>
    <row r="17" spans="1:7" s="35" customFormat="1" x14ac:dyDescent="0.35">
      <c r="A17" s="39">
        <v>3</v>
      </c>
      <c r="B17" s="40" t="s">
        <v>15</v>
      </c>
      <c r="C17" s="59">
        <f>ROUND($C$26*D17/100,2)</f>
        <v>0</v>
      </c>
      <c r="D17" s="60"/>
      <c r="E17" s="45"/>
      <c r="F17" s="45"/>
    </row>
    <row r="18" spans="1:7" s="35" customFormat="1" x14ac:dyDescent="0.35">
      <c r="A18" s="39">
        <v>4</v>
      </c>
      <c r="B18" s="40" t="s">
        <v>14</v>
      </c>
      <c r="C18" s="59">
        <f>ROUND($C$26*D18/100,2)</f>
        <v>0</v>
      </c>
      <c r="D18" s="60"/>
      <c r="E18" s="45"/>
      <c r="F18" s="45"/>
    </row>
    <row r="19" spans="1:7" s="35" customFormat="1" x14ac:dyDescent="0.35">
      <c r="A19" s="39">
        <v>5</v>
      </c>
      <c r="B19" s="40" t="s">
        <v>40</v>
      </c>
      <c r="C19" s="59">
        <f>ROUND($C$26*D19/100,2)</f>
        <v>0</v>
      </c>
      <c r="D19" s="60"/>
      <c r="E19" s="45"/>
      <c r="F19" s="45"/>
    </row>
    <row r="20" spans="1:7" s="35" customFormat="1" x14ac:dyDescent="0.35">
      <c r="A20" s="110" t="s">
        <v>52</v>
      </c>
      <c r="B20" s="111"/>
      <c r="C20" s="46">
        <f>SUM(C15:C19)</f>
        <v>560880</v>
      </c>
      <c r="D20" s="46">
        <f>SUM(D15:D19)</f>
        <v>100</v>
      </c>
    </row>
    <row r="21" spans="1:7" s="35" customFormat="1" x14ac:dyDescent="0.35">
      <c r="A21" s="43"/>
      <c r="C21" s="45"/>
      <c r="D21" s="45"/>
      <c r="E21" s="45"/>
      <c r="F21" s="45"/>
    </row>
    <row r="22" spans="1:7" s="35" customFormat="1" x14ac:dyDescent="0.35">
      <c r="A22" s="112" t="s">
        <v>77</v>
      </c>
      <c r="B22" s="112"/>
    </row>
    <row r="23" spans="1:7" s="35" customFormat="1" x14ac:dyDescent="0.35">
      <c r="A23" s="113" t="s">
        <v>26</v>
      </c>
      <c r="B23" s="116"/>
      <c r="C23" s="37" t="s">
        <v>16</v>
      </c>
      <c r="D23" s="47" t="s">
        <v>37</v>
      </c>
      <c r="E23" s="48"/>
    </row>
    <row r="24" spans="1:7" s="35" customFormat="1" x14ac:dyDescent="0.35">
      <c r="A24" s="40" t="s">
        <v>72</v>
      </c>
      <c r="B24" s="40"/>
      <c r="C24" s="59">
        <f>G31</f>
        <v>560880</v>
      </c>
      <c r="D24" s="59">
        <f>IFERROR((ROUND(C24/$C$25*100,2)),0)</f>
        <v>100</v>
      </c>
      <c r="E24" s="49"/>
    </row>
    <row r="25" spans="1:7" s="35" customFormat="1" x14ac:dyDescent="0.35">
      <c r="A25" s="117" t="s">
        <v>27</v>
      </c>
      <c r="B25" s="118"/>
      <c r="C25" s="61">
        <f>C24</f>
        <v>560880</v>
      </c>
      <c r="D25" s="61"/>
      <c r="E25" s="49"/>
    </row>
    <row r="26" spans="1:7" s="35" customFormat="1" x14ac:dyDescent="0.35">
      <c r="A26" s="113" t="s">
        <v>28</v>
      </c>
      <c r="B26" s="116"/>
      <c r="C26" s="62">
        <f>SUM(C25:C25)</f>
        <v>560880</v>
      </c>
      <c r="D26" s="62"/>
      <c r="E26" s="50"/>
    </row>
    <row r="27" spans="1:7" s="35" customFormat="1" x14ac:dyDescent="0.35"/>
    <row r="28" spans="1:7" s="35" customFormat="1" x14ac:dyDescent="0.35">
      <c r="A28" s="51" t="s">
        <v>124</v>
      </c>
      <c r="B28" s="43"/>
    </row>
    <row r="29" spans="1:7" s="35" customFormat="1" x14ac:dyDescent="0.35">
      <c r="A29" s="37" t="s">
        <v>29</v>
      </c>
      <c r="B29" s="37" t="s">
        <v>2</v>
      </c>
      <c r="C29" s="37" t="s">
        <v>30</v>
      </c>
      <c r="D29" s="37" t="s">
        <v>31</v>
      </c>
      <c r="E29" s="37" t="s">
        <v>36</v>
      </c>
      <c r="F29" s="37" t="s">
        <v>107</v>
      </c>
      <c r="G29" s="47" t="s">
        <v>16</v>
      </c>
    </row>
    <row r="30" spans="1:7" s="35" customFormat="1" x14ac:dyDescent="0.35">
      <c r="A30" s="52" t="s">
        <v>32</v>
      </c>
      <c r="B30" s="53"/>
      <c r="C30" s="53"/>
      <c r="D30" s="53"/>
      <c r="E30" s="53"/>
      <c r="F30" s="53"/>
      <c r="G30" s="53"/>
    </row>
    <row r="31" spans="1:7" s="29" customFormat="1" x14ac:dyDescent="0.35">
      <c r="A31" s="69" t="s">
        <v>33</v>
      </c>
      <c r="B31" s="69" t="s">
        <v>72</v>
      </c>
      <c r="C31" s="69"/>
      <c r="D31" s="69"/>
      <c r="E31" s="69"/>
      <c r="F31" s="69"/>
      <c r="G31" s="71">
        <f>SUM(G32:G33)</f>
        <v>560880</v>
      </c>
    </row>
    <row r="32" spans="1:7" s="29" customFormat="1" ht="201.5" x14ac:dyDescent="0.35">
      <c r="A32" s="91" t="s">
        <v>114</v>
      </c>
      <c r="B32" s="92" t="s">
        <v>126</v>
      </c>
      <c r="C32" s="92" t="s">
        <v>127</v>
      </c>
      <c r="D32" s="93" t="s">
        <v>50</v>
      </c>
      <c r="E32" s="93">
        <v>1</v>
      </c>
      <c r="F32" s="96">
        <v>457200</v>
      </c>
      <c r="G32" s="94">
        <f>ROUND(E32*F32,2)</f>
        <v>457200</v>
      </c>
    </row>
    <row r="33" spans="1:8" s="35" customFormat="1" ht="77.5" x14ac:dyDescent="0.35">
      <c r="A33" s="100" t="s">
        <v>139</v>
      </c>
      <c r="B33" s="101" t="s">
        <v>143</v>
      </c>
      <c r="C33" s="101" t="s">
        <v>144</v>
      </c>
      <c r="D33" s="102" t="s">
        <v>50</v>
      </c>
      <c r="E33" s="102">
        <v>1</v>
      </c>
      <c r="F33" s="103">
        <v>103680</v>
      </c>
      <c r="G33" s="104">
        <f>ROUND(E33*F33,2)</f>
        <v>103680</v>
      </c>
      <c r="H33" s="95"/>
    </row>
    <row r="34" spans="1:8" s="35" customFormat="1" x14ac:dyDescent="0.35">
      <c r="A34" s="119" t="s">
        <v>35</v>
      </c>
      <c r="B34" s="120"/>
      <c r="C34" s="120"/>
      <c r="D34" s="120"/>
      <c r="E34" s="120"/>
      <c r="F34" s="121"/>
      <c r="G34" s="46">
        <f>SUM(G32:G33)</f>
        <v>560880</v>
      </c>
    </row>
    <row r="35" spans="1:8" s="35" customFormat="1" x14ac:dyDescent="0.35">
      <c r="A35" s="113" t="s">
        <v>8</v>
      </c>
      <c r="B35" s="114"/>
      <c r="C35" s="114"/>
      <c r="D35" s="114"/>
      <c r="E35" s="114"/>
      <c r="F35" s="115"/>
      <c r="G35" s="64">
        <f>SUM(G34:G34)</f>
        <v>560880</v>
      </c>
    </row>
    <row r="36" spans="1:8" s="35" customFormat="1" x14ac:dyDescent="0.35"/>
    <row r="37" spans="1:8" x14ac:dyDescent="0.35">
      <c r="A37" s="35"/>
      <c r="B37" s="35"/>
      <c r="C37" s="35"/>
      <c r="D37" s="35"/>
      <c r="E37" s="35"/>
      <c r="F37" s="35"/>
      <c r="G37" s="35"/>
    </row>
    <row r="38" spans="1:8" x14ac:dyDescent="0.35">
      <c r="A38" s="35"/>
      <c r="B38" s="35"/>
      <c r="C38" s="35"/>
      <c r="D38" s="35"/>
      <c r="E38" s="35"/>
      <c r="F38" s="35"/>
      <c r="G38" s="35"/>
    </row>
  </sheetData>
  <sheetProtection formatCells="0" formatColumns="0" formatRows="0" insertRows="0" deleteRows="0" selectLockedCells="1"/>
  <dataConsolidate/>
  <mergeCells count="8">
    <mergeCell ref="A13:B13"/>
    <mergeCell ref="A20:B20"/>
    <mergeCell ref="A22:B22"/>
    <mergeCell ref="A35:F35"/>
    <mergeCell ref="A23:B23"/>
    <mergeCell ref="A25:B25"/>
    <mergeCell ref="A26:B26"/>
    <mergeCell ref="A34:F34"/>
  </mergeCells>
  <conditionalFormatting sqref="E14">
    <cfRule type="cellIs" dxfId="22" priority="6" operator="notBetween">
      <formula>0</formula>
      <formula>75</formula>
    </cfRule>
  </conditionalFormatting>
  <conditionalFormatting sqref="D20">
    <cfRule type="cellIs" dxfId="21" priority="1" operator="equal">
      <formula>0</formula>
    </cfRule>
    <cfRule type="cellIs" dxfId="20" priority="4" operator="lessThan">
      <formula>100</formula>
    </cfRule>
    <cfRule type="cellIs" dxfId="19" priority="5" operator="greaterThan">
      <formula>100</formula>
    </cfRule>
  </conditionalFormatting>
  <dataValidations xWindow="625" yWindow="324" count="13">
    <dataValidation type="decimal" operator="equal" allowBlank="1" showInputMessage="1" showErrorMessage="1" promptTitle="Tähelepanu!" prompt="AMIF tulu peab võrduma AMIF kuluga." sqref="B65538 IW65536 SS65536 ACO65536 AMK65536 AWG65536 BGC65536 BPY65536 BZU65536 CJQ65536 CTM65536 DDI65536 DNE65536 DXA65536 EGW65536 EQS65536 FAO65536 FKK65536 FUG65536 GEC65536 GNY65536 GXU65536 HHQ65536 HRM65536 IBI65536 ILE65536 IVA65536 JEW65536 JOS65536 JYO65536 KIK65536 KSG65536 LCC65536 LLY65536 LVU65536 MFQ65536 MPM65536 MZI65536 NJE65536 NTA65536 OCW65536 OMS65536 OWO65536 PGK65536 PQG65536 QAC65536 QJY65536 QTU65536 RDQ65536 RNM65536 RXI65536 SHE65536 SRA65536 TAW65536 TKS65536 TUO65536 UEK65536 UOG65536 UYC65536 VHY65536 VRU65536 WBQ65536 WLM65536 WVI65536 B131074 IW131072 SS131072 ACO131072 AMK131072 AWG131072 BGC131072 BPY131072 BZU131072 CJQ131072 CTM131072 DDI131072 DNE131072 DXA131072 EGW131072 EQS131072 FAO131072 FKK131072 FUG131072 GEC131072 GNY131072 GXU131072 HHQ131072 HRM131072 IBI131072 ILE131072 IVA131072 JEW131072 JOS131072 JYO131072 KIK131072 KSG131072 LCC131072 LLY131072 LVU131072 MFQ131072 MPM131072 MZI131072 NJE131072 NTA131072 OCW131072 OMS131072 OWO131072 PGK131072 PQG131072 QAC131072 QJY131072 QTU131072 RDQ131072 RNM131072 RXI131072 SHE131072 SRA131072 TAW131072 TKS131072 TUO131072 UEK131072 UOG131072 UYC131072 VHY131072 VRU131072 WBQ131072 WLM131072 WVI131072 B196610 IW196608 SS196608 ACO196608 AMK196608 AWG196608 BGC196608 BPY196608 BZU196608 CJQ196608 CTM196608 DDI196608 DNE196608 DXA196608 EGW196608 EQS196608 FAO196608 FKK196608 FUG196608 GEC196608 GNY196608 GXU196608 HHQ196608 HRM196608 IBI196608 ILE196608 IVA196608 JEW196608 JOS196608 JYO196608 KIK196608 KSG196608 LCC196608 LLY196608 LVU196608 MFQ196608 MPM196608 MZI196608 NJE196608 NTA196608 OCW196608 OMS196608 OWO196608 PGK196608 PQG196608 QAC196608 QJY196608 QTU196608 RDQ196608 RNM196608 RXI196608 SHE196608 SRA196608 TAW196608 TKS196608 TUO196608 UEK196608 UOG196608 UYC196608 VHY196608 VRU196608 WBQ196608 WLM196608 WVI196608 B262146 IW262144 SS262144 ACO262144 AMK262144 AWG262144 BGC262144 BPY262144 BZU262144 CJQ262144 CTM262144 DDI262144 DNE262144 DXA262144 EGW262144 EQS262144 FAO262144 FKK262144 FUG262144 GEC262144 GNY262144 GXU262144 HHQ262144 HRM262144 IBI262144 ILE262144 IVA262144 JEW262144 JOS262144 JYO262144 KIK262144 KSG262144 LCC262144 LLY262144 LVU262144 MFQ262144 MPM262144 MZI262144 NJE262144 NTA262144 OCW262144 OMS262144 OWO262144 PGK262144 PQG262144 QAC262144 QJY262144 QTU262144 RDQ262144 RNM262144 RXI262144 SHE262144 SRA262144 TAW262144 TKS262144 TUO262144 UEK262144 UOG262144 UYC262144 VHY262144 VRU262144 WBQ262144 WLM262144 WVI262144 B327682 IW327680 SS327680 ACO327680 AMK327680 AWG327680 BGC327680 BPY327680 BZU327680 CJQ327680 CTM327680 DDI327680 DNE327680 DXA327680 EGW327680 EQS327680 FAO327680 FKK327680 FUG327680 GEC327680 GNY327680 GXU327680 HHQ327680 HRM327680 IBI327680 ILE327680 IVA327680 JEW327680 JOS327680 JYO327680 KIK327680 KSG327680 LCC327680 LLY327680 LVU327680 MFQ327680 MPM327680 MZI327680 NJE327680 NTA327680 OCW327680 OMS327680 OWO327680 PGK327680 PQG327680 QAC327680 QJY327680 QTU327680 RDQ327680 RNM327680 RXI327680 SHE327680 SRA327680 TAW327680 TKS327680 TUO327680 UEK327680 UOG327680 UYC327680 VHY327680 VRU327680 WBQ327680 WLM327680 WVI327680 B393218 IW393216 SS393216 ACO393216 AMK393216 AWG393216 BGC393216 BPY393216 BZU393216 CJQ393216 CTM393216 DDI393216 DNE393216 DXA393216 EGW393216 EQS393216 FAO393216 FKK393216 FUG393216 GEC393216 GNY393216 GXU393216 HHQ393216 HRM393216 IBI393216 ILE393216 IVA393216 JEW393216 JOS393216 JYO393216 KIK393216 KSG393216 LCC393216 LLY393216 LVU393216 MFQ393216 MPM393216 MZI393216 NJE393216 NTA393216 OCW393216 OMS393216 OWO393216 PGK393216 PQG393216 QAC393216 QJY393216 QTU393216 RDQ393216 RNM393216 RXI393216 SHE393216 SRA393216 TAW393216 TKS393216 TUO393216 UEK393216 UOG393216 UYC393216 VHY393216 VRU393216 WBQ393216 WLM393216 WVI393216 B458754 IW458752 SS458752 ACO458752 AMK458752 AWG458752 BGC458752 BPY458752 BZU458752 CJQ458752 CTM458752 DDI458752 DNE458752 DXA458752 EGW458752 EQS458752 FAO458752 FKK458752 FUG458752 GEC458752 GNY458752 GXU458752 HHQ458752 HRM458752 IBI458752 ILE458752 IVA458752 JEW458752 JOS458752 JYO458752 KIK458752 KSG458752 LCC458752 LLY458752 LVU458752 MFQ458752 MPM458752 MZI458752 NJE458752 NTA458752 OCW458752 OMS458752 OWO458752 PGK458752 PQG458752 QAC458752 QJY458752 QTU458752 RDQ458752 RNM458752 RXI458752 SHE458752 SRA458752 TAW458752 TKS458752 TUO458752 UEK458752 UOG458752 UYC458752 VHY458752 VRU458752 WBQ458752 WLM458752 WVI458752 B524290 IW524288 SS524288 ACO524288 AMK524288 AWG524288 BGC524288 BPY524288 BZU524288 CJQ524288 CTM524288 DDI524288 DNE524288 DXA524288 EGW524288 EQS524288 FAO524288 FKK524288 FUG524288 GEC524288 GNY524288 GXU524288 HHQ524288 HRM524288 IBI524288 ILE524288 IVA524288 JEW524288 JOS524288 JYO524288 KIK524288 KSG524288 LCC524288 LLY524288 LVU524288 MFQ524288 MPM524288 MZI524288 NJE524288 NTA524288 OCW524288 OMS524288 OWO524288 PGK524288 PQG524288 QAC524288 QJY524288 QTU524288 RDQ524288 RNM524288 RXI524288 SHE524288 SRA524288 TAW524288 TKS524288 TUO524288 UEK524288 UOG524288 UYC524288 VHY524288 VRU524288 WBQ524288 WLM524288 WVI524288 B589826 IW589824 SS589824 ACO589824 AMK589824 AWG589824 BGC589824 BPY589824 BZU589824 CJQ589824 CTM589824 DDI589824 DNE589824 DXA589824 EGW589824 EQS589824 FAO589824 FKK589824 FUG589824 GEC589824 GNY589824 GXU589824 HHQ589824 HRM589824 IBI589824 ILE589824 IVA589824 JEW589824 JOS589824 JYO589824 KIK589824 KSG589824 LCC589824 LLY589824 LVU589824 MFQ589824 MPM589824 MZI589824 NJE589824 NTA589824 OCW589824 OMS589824 OWO589824 PGK589824 PQG589824 QAC589824 QJY589824 QTU589824 RDQ589824 RNM589824 RXI589824 SHE589824 SRA589824 TAW589824 TKS589824 TUO589824 UEK589824 UOG589824 UYC589824 VHY589824 VRU589824 WBQ589824 WLM589824 WVI589824 B655362 IW655360 SS655360 ACO655360 AMK655360 AWG655360 BGC655360 BPY655360 BZU655360 CJQ655360 CTM655360 DDI655360 DNE655360 DXA655360 EGW655360 EQS655360 FAO655360 FKK655360 FUG655360 GEC655360 GNY655360 GXU655360 HHQ655360 HRM655360 IBI655360 ILE655360 IVA655360 JEW655360 JOS655360 JYO655360 KIK655360 KSG655360 LCC655360 LLY655360 LVU655360 MFQ655360 MPM655360 MZI655360 NJE655360 NTA655360 OCW655360 OMS655360 OWO655360 PGK655360 PQG655360 QAC655360 QJY655360 QTU655360 RDQ655360 RNM655360 RXI655360 SHE655360 SRA655360 TAW655360 TKS655360 TUO655360 UEK655360 UOG655360 UYC655360 VHY655360 VRU655360 WBQ655360 WLM655360 WVI655360 B720898 IW720896 SS720896 ACO720896 AMK720896 AWG720896 BGC720896 BPY720896 BZU720896 CJQ720896 CTM720896 DDI720896 DNE720896 DXA720896 EGW720896 EQS720896 FAO720896 FKK720896 FUG720896 GEC720896 GNY720896 GXU720896 HHQ720896 HRM720896 IBI720896 ILE720896 IVA720896 JEW720896 JOS720896 JYO720896 KIK720896 KSG720896 LCC720896 LLY720896 LVU720896 MFQ720896 MPM720896 MZI720896 NJE720896 NTA720896 OCW720896 OMS720896 OWO720896 PGK720896 PQG720896 QAC720896 QJY720896 QTU720896 RDQ720896 RNM720896 RXI720896 SHE720896 SRA720896 TAW720896 TKS720896 TUO720896 UEK720896 UOG720896 UYC720896 VHY720896 VRU720896 WBQ720896 WLM720896 WVI720896 B786434 IW786432 SS786432 ACO786432 AMK786432 AWG786432 BGC786432 BPY786432 BZU786432 CJQ786432 CTM786432 DDI786432 DNE786432 DXA786432 EGW786432 EQS786432 FAO786432 FKK786432 FUG786432 GEC786432 GNY786432 GXU786432 HHQ786432 HRM786432 IBI786432 ILE786432 IVA786432 JEW786432 JOS786432 JYO786432 KIK786432 KSG786432 LCC786432 LLY786432 LVU786432 MFQ786432 MPM786432 MZI786432 NJE786432 NTA786432 OCW786432 OMS786432 OWO786432 PGK786432 PQG786432 QAC786432 QJY786432 QTU786432 RDQ786432 RNM786432 RXI786432 SHE786432 SRA786432 TAW786432 TKS786432 TUO786432 UEK786432 UOG786432 UYC786432 VHY786432 VRU786432 WBQ786432 WLM786432 WVI786432 B851970 IW851968 SS851968 ACO851968 AMK851968 AWG851968 BGC851968 BPY851968 BZU851968 CJQ851968 CTM851968 DDI851968 DNE851968 DXA851968 EGW851968 EQS851968 FAO851968 FKK851968 FUG851968 GEC851968 GNY851968 GXU851968 HHQ851968 HRM851968 IBI851968 ILE851968 IVA851968 JEW851968 JOS851968 JYO851968 KIK851968 KSG851968 LCC851968 LLY851968 LVU851968 MFQ851968 MPM851968 MZI851968 NJE851968 NTA851968 OCW851968 OMS851968 OWO851968 PGK851968 PQG851968 QAC851968 QJY851968 QTU851968 RDQ851968 RNM851968 RXI851968 SHE851968 SRA851968 TAW851968 TKS851968 TUO851968 UEK851968 UOG851968 UYC851968 VHY851968 VRU851968 WBQ851968 WLM851968 WVI851968 B917506 IW917504 SS917504 ACO917504 AMK917504 AWG917504 BGC917504 BPY917504 BZU917504 CJQ917504 CTM917504 DDI917504 DNE917504 DXA917504 EGW917504 EQS917504 FAO917504 FKK917504 FUG917504 GEC917504 GNY917504 GXU917504 HHQ917504 HRM917504 IBI917504 ILE917504 IVA917504 JEW917504 JOS917504 JYO917504 KIK917504 KSG917504 LCC917504 LLY917504 LVU917504 MFQ917504 MPM917504 MZI917504 NJE917504 NTA917504 OCW917504 OMS917504 OWO917504 PGK917504 PQG917504 QAC917504 QJY917504 QTU917504 RDQ917504 RNM917504 RXI917504 SHE917504 SRA917504 TAW917504 TKS917504 TUO917504 UEK917504 UOG917504 UYC917504 VHY917504 VRU917504 WBQ917504 WLM917504 WVI917504 B983042 IW983040 SS983040 ACO983040 AMK983040 AWG983040 BGC983040 BPY983040 BZU983040 CJQ983040 CTM983040 DDI983040 DNE983040 DXA983040 EGW983040 EQS983040 FAO983040 FKK983040 FUG983040 GEC983040 GNY983040 GXU983040 HHQ983040 HRM983040 IBI983040 ILE983040 IVA983040 JEW983040 JOS983040 JYO983040 KIK983040 KSG983040 LCC983040 LLY983040 LVU983040 MFQ983040 MPM983040 MZI983040 NJE983040 NTA983040 OCW983040 OMS983040 OWO983040 PGK983040 PQG983040 QAC983040 QJY983040 QTU983040 RDQ983040 RNM983040 RXI983040 SHE983040 SRA983040 TAW983040 TKS983040 TUO983040 UEK983040 UOG983040 UYC983040 VHY983040 VRU983040 WBQ983040 WLM983040 WVI983040">
      <formula1>G65523</formula1>
    </dataValidation>
    <dataValidation type="decimal" operator="equal" allowBlank="1" showInputMessage="1" showErrorMessage="1" promptTitle="Tähelepanu!" prompt="Kogusumma peab olema võrdne projekti kogukuludega." sqref="B65534 IW65532 SS65532 ACO65532 AMK65532 AWG65532 BGC65532 BPY65532 BZU65532 CJQ65532 CTM65532 DDI65532 DNE65532 DXA65532 EGW65532 EQS65532 FAO65532 FKK65532 FUG65532 GEC65532 GNY65532 GXU65532 HHQ65532 HRM65532 IBI65532 ILE65532 IVA65532 JEW65532 JOS65532 JYO65532 KIK65532 KSG65532 LCC65532 LLY65532 LVU65532 MFQ65532 MPM65532 MZI65532 NJE65532 NTA65532 OCW65532 OMS65532 OWO65532 PGK65532 PQG65532 QAC65532 QJY65532 QTU65532 RDQ65532 RNM65532 RXI65532 SHE65532 SRA65532 TAW65532 TKS65532 TUO65532 UEK65532 UOG65532 UYC65532 VHY65532 VRU65532 WBQ65532 WLM65532 WVI65532 B131070 IW131068 SS131068 ACO131068 AMK131068 AWG131068 BGC131068 BPY131068 BZU131068 CJQ131068 CTM131068 DDI131068 DNE131068 DXA131068 EGW131068 EQS131068 FAO131068 FKK131068 FUG131068 GEC131068 GNY131068 GXU131068 HHQ131068 HRM131068 IBI131068 ILE131068 IVA131068 JEW131068 JOS131068 JYO131068 KIK131068 KSG131068 LCC131068 LLY131068 LVU131068 MFQ131068 MPM131068 MZI131068 NJE131068 NTA131068 OCW131068 OMS131068 OWO131068 PGK131068 PQG131068 QAC131068 QJY131068 QTU131068 RDQ131068 RNM131068 RXI131068 SHE131068 SRA131068 TAW131068 TKS131068 TUO131068 UEK131068 UOG131068 UYC131068 VHY131068 VRU131068 WBQ131068 WLM131068 WVI131068 B196606 IW196604 SS196604 ACO196604 AMK196604 AWG196604 BGC196604 BPY196604 BZU196604 CJQ196604 CTM196604 DDI196604 DNE196604 DXA196604 EGW196604 EQS196604 FAO196604 FKK196604 FUG196604 GEC196604 GNY196604 GXU196604 HHQ196604 HRM196604 IBI196604 ILE196604 IVA196604 JEW196604 JOS196604 JYO196604 KIK196604 KSG196604 LCC196604 LLY196604 LVU196604 MFQ196604 MPM196604 MZI196604 NJE196604 NTA196604 OCW196604 OMS196604 OWO196604 PGK196604 PQG196604 QAC196604 QJY196604 QTU196604 RDQ196604 RNM196604 RXI196604 SHE196604 SRA196604 TAW196604 TKS196604 TUO196604 UEK196604 UOG196604 UYC196604 VHY196604 VRU196604 WBQ196604 WLM196604 WVI196604 B262142 IW262140 SS262140 ACO262140 AMK262140 AWG262140 BGC262140 BPY262140 BZU262140 CJQ262140 CTM262140 DDI262140 DNE262140 DXA262140 EGW262140 EQS262140 FAO262140 FKK262140 FUG262140 GEC262140 GNY262140 GXU262140 HHQ262140 HRM262140 IBI262140 ILE262140 IVA262140 JEW262140 JOS262140 JYO262140 KIK262140 KSG262140 LCC262140 LLY262140 LVU262140 MFQ262140 MPM262140 MZI262140 NJE262140 NTA262140 OCW262140 OMS262140 OWO262140 PGK262140 PQG262140 QAC262140 QJY262140 QTU262140 RDQ262140 RNM262140 RXI262140 SHE262140 SRA262140 TAW262140 TKS262140 TUO262140 UEK262140 UOG262140 UYC262140 VHY262140 VRU262140 WBQ262140 WLM262140 WVI262140 B327678 IW327676 SS327676 ACO327676 AMK327676 AWG327676 BGC327676 BPY327676 BZU327676 CJQ327676 CTM327676 DDI327676 DNE327676 DXA327676 EGW327676 EQS327676 FAO327676 FKK327676 FUG327676 GEC327676 GNY327676 GXU327676 HHQ327676 HRM327676 IBI327676 ILE327676 IVA327676 JEW327676 JOS327676 JYO327676 KIK327676 KSG327676 LCC327676 LLY327676 LVU327676 MFQ327676 MPM327676 MZI327676 NJE327676 NTA327676 OCW327676 OMS327676 OWO327676 PGK327676 PQG327676 QAC327676 QJY327676 QTU327676 RDQ327676 RNM327676 RXI327676 SHE327676 SRA327676 TAW327676 TKS327676 TUO327676 UEK327676 UOG327676 UYC327676 VHY327676 VRU327676 WBQ327676 WLM327676 WVI327676 B393214 IW393212 SS393212 ACO393212 AMK393212 AWG393212 BGC393212 BPY393212 BZU393212 CJQ393212 CTM393212 DDI393212 DNE393212 DXA393212 EGW393212 EQS393212 FAO393212 FKK393212 FUG393212 GEC393212 GNY393212 GXU393212 HHQ393212 HRM393212 IBI393212 ILE393212 IVA393212 JEW393212 JOS393212 JYO393212 KIK393212 KSG393212 LCC393212 LLY393212 LVU393212 MFQ393212 MPM393212 MZI393212 NJE393212 NTA393212 OCW393212 OMS393212 OWO393212 PGK393212 PQG393212 QAC393212 QJY393212 QTU393212 RDQ393212 RNM393212 RXI393212 SHE393212 SRA393212 TAW393212 TKS393212 TUO393212 UEK393212 UOG393212 UYC393212 VHY393212 VRU393212 WBQ393212 WLM393212 WVI393212 B458750 IW458748 SS458748 ACO458748 AMK458748 AWG458748 BGC458748 BPY458748 BZU458748 CJQ458748 CTM458748 DDI458748 DNE458748 DXA458748 EGW458748 EQS458748 FAO458748 FKK458748 FUG458748 GEC458748 GNY458748 GXU458748 HHQ458748 HRM458748 IBI458748 ILE458748 IVA458748 JEW458748 JOS458748 JYO458748 KIK458748 KSG458748 LCC458748 LLY458748 LVU458748 MFQ458748 MPM458748 MZI458748 NJE458748 NTA458748 OCW458748 OMS458748 OWO458748 PGK458748 PQG458748 QAC458748 QJY458748 QTU458748 RDQ458748 RNM458748 RXI458748 SHE458748 SRA458748 TAW458748 TKS458748 TUO458748 UEK458748 UOG458748 UYC458748 VHY458748 VRU458748 WBQ458748 WLM458748 WVI458748 B524286 IW524284 SS524284 ACO524284 AMK524284 AWG524284 BGC524284 BPY524284 BZU524284 CJQ524284 CTM524284 DDI524284 DNE524284 DXA524284 EGW524284 EQS524284 FAO524284 FKK524284 FUG524284 GEC524284 GNY524284 GXU524284 HHQ524284 HRM524284 IBI524284 ILE524284 IVA524284 JEW524284 JOS524284 JYO524284 KIK524284 KSG524284 LCC524284 LLY524284 LVU524284 MFQ524284 MPM524284 MZI524284 NJE524284 NTA524284 OCW524284 OMS524284 OWO524284 PGK524284 PQG524284 QAC524284 QJY524284 QTU524284 RDQ524284 RNM524284 RXI524284 SHE524284 SRA524284 TAW524284 TKS524284 TUO524284 UEK524284 UOG524284 UYC524284 VHY524284 VRU524284 WBQ524284 WLM524284 WVI524284 B589822 IW589820 SS589820 ACO589820 AMK589820 AWG589820 BGC589820 BPY589820 BZU589820 CJQ589820 CTM589820 DDI589820 DNE589820 DXA589820 EGW589820 EQS589820 FAO589820 FKK589820 FUG589820 GEC589820 GNY589820 GXU589820 HHQ589820 HRM589820 IBI589820 ILE589820 IVA589820 JEW589820 JOS589820 JYO589820 KIK589820 KSG589820 LCC589820 LLY589820 LVU589820 MFQ589820 MPM589820 MZI589820 NJE589820 NTA589820 OCW589820 OMS589820 OWO589820 PGK589820 PQG589820 QAC589820 QJY589820 QTU589820 RDQ589820 RNM589820 RXI589820 SHE589820 SRA589820 TAW589820 TKS589820 TUO589820 UEK589820 UOG589820 UYC589820 VHY589820 VRU589820 WBQ589820 WLM589820 WVI589820 B655358 IW655356 SS655356 ACO655356 AMK655356 AWG655356 BGC655356 BPY655356 BZU655356 CJQ655356 CTM655356 DDI655356 DNE655356 DXA655356 EGW655356 EQS655356 FAO655356 FKK655356 FUG655356 GEC655356 GNY655356 GXU655356 HHQ655356 HRM655356 IBI655356 ILE655356 IVA655356 JEW655356 JOS655356 JYO655356 KIK655356 KSG655356 LCC655356 LLY655356 LVU655356 MFQ655356 MPM655356 MZI655356 NJE655356 NTA655356 OCW655356 OMS655356 OWO655356 PGK655356 PQG655356 QAC655356 QJY655356 QTU655356 RDQ655356 RNM655356 RXI655356 SHE655356 SRA655356 TAW655356 TKS655356 TUO655356 UEK655356 UOG655356 UYC655356 VHY655356 VRU655356 WBQ655356 WLM655356 WVI655356 B720894 IW720892 SS720892 ACO720892 AMK720892 AWG720892 BGC720892 BPY720892 BZU720892 CJQ720892 CTM720892 DDI720892 DNE720892 DXA720892 EGW720892 EQS720892 FAO720892 FKK720892 FUG720892 GEC720892 GNY720892 GXU720892 HHQ720892 HRM720892 IBI720892 ILE720892 IVA720892 JEW720892 JOS720892 JYO720892 KIK720892 KSG720892 LCC720892 LLY720892 LVU720892 MFQ720892 MPM720892 MZI720892 NJE720892 NTA720892 OCW720892 OMS720892 OWO720892 PGK720892 PQG720892 QAC720892 QJY720892 QTU720892 RDQ720892 RNM720892 RXI720892 SHE720892 SRA720892 TAW720892 TKS720892 TUO720892 UEK720892 UOG720892 UYC720892 VHY720892 VRU720892 WBQ720892 WLM720892 WVI720892 B786430 IW786428 SS786428 ACO786428 AMK786428 AWG786428 BGC786428 BPY786428 BZU786428 CJQ786428 CTM786428 DDI786428 DNE786428 DXA786428 EGW786428 EQS786428 FAO786428 FKK786428 FUG786428 GEC786428 GNY786428 GXU786428 HHQ786428 HRM786428 IBI786428 ILE786428 IVA786428 JEW786428 JOS786428 JYO786428 KIK786428 KSG786428 LCC786428 LLY786428 LVU786428 MFQ786428 MPM786428 MZI786428 NJE786428 NTA786428 OCW786428 OMS786428 OWO786428 PGK786428 PQG786428 QAC786428 QJY786428 QTU786428 RDQ786428 RNM786428 RXI786428 SHE786428 SRA786428 TAW786428 TKS786428 TUO786428 UEK786428 UOG786428 UYC786428 VHY786428 VRU786428 WBQ786428 WLM786428 WVI786428 B851966 IW851964 SS851964 ACO851964 AMK851964 AWG851964 BGC851964 BPY851964 BZU851964 CJQ851964 CTM851964 DDI851964 DNE851964 DXA851964 EGW851964 EQS851964 FAO851964 FKK851964 FUG851964 GEC851964 GNY851964 GXU851964 HHQ851964 HRM851964 IBI851964 ILE851964 IVA851964 JEW851964 JOS851964 JYO851964 KIK851964 KSG851964 LCC851964 LLY851964 LVU851964 MFQ851964 MPM851964 MZI851964 NJE851964 NTA851964 OCW851964 OMS851964 OWO851964 PGK851964 PQG851964 QAC851964 QJY851964 QTU851964 RDQ851964 RNM851964 RXI851964 SHE851964 SRA851964 TAW851964 TKS851964 TUO851964 UEK851964 UOG851964 UYC851964 VHY851964 VRU851964 WBQ851964 WLM851964 WVI851964 B917502 IW917500 SS917500 ACO917500 AMK917500 AWG917500 BGC917500 BPY917500 BZU917500 CJQ917500 CTM917500 DDI917500 DNE917500 DXA917500 EGW917500 EQS917500 FAO917500 FKK917500 FUG917500 GEC917500 GNY917500 GXU917500 HHQ917500 HRM917500 IBI917500 ILE917500 IVA917500 JEW917500 JOS917500 JYO917500 KIK917500 KSG917500 LCC917500 LLY917500 LVU917500 MFQ917500 MPM917500 MZI917500 NJE917500 NTA917500 OCW917500 OMS917500 OWO917500 PGK917500 PQG917500 QAC917500 QJY917500 QTU917500 RDQ917500 RNM917500 RXI917500 SHE917500 SRA917500 TAW917500 TKS917500 TUO917500 UEK917500 UOG917500 UYC917500 VHY917500 VRU917500 WBQ917500 WLM917500 WVI917500 B983038 IW983036 SS983036 ACO983036 AMK983036 AWG983036 BGC983036 BPY983036 BZU983036 CJQ983036 CTM983036 DDI983036 DNE983036 DXA983036 EGW983036 EQS983036 FAO983036 FKK983036 FUG983036 GEC983036 GNY983036 GXU983036 HHQ983036 HRM983036 IBI983036 ILE983036 IVA983036 JEW983036 JOS983036 JYO983036 KIK983036 KSG983036 LCC983036 LLY983036 LVU983036 MFQ983036 MPM983036 MZI983036 NJE983036 NTA983036 OCW983036 OMS983036 OWO983036 PGK983036 PQG983036 QAC983036 QJY983036 QTU983036 RDQ983036 RNM983036 RXI983036 SHE983036 SRA983036 TAW983036 TKS983036 TUO983036 UEK983036 UOG983036 UYC983036 VHY983036 VRU983036 WBQ983036 WLM983036 WVI983036">
      <formula1>G65523</formula1>
    </dataValidation>
    <dataValidation type="decimal" operator="lessThan" allowBlank="1" showInputMessage="1" showErrorMessage="1" promptTitle="Tähelepanu!" prompt="SiM toetus on kuni 25% projekti kogukuludest." sqref="JD65523 SZ65523 ACV65523 AMR65523 AWN65523 BGJ65523 BQF65523 CAB65523 CJX65523 CTT65523 DDP65523 DNL65523 DXH65523 EHD65523 EQZ65523 FAV65523 FKR65523 FUN65523 GEJ65523 GOF65523 GYB65523 HHX65523 HRT65523 IBP65523 ILL65523 IVH65523 JFD65523 JOZ65523 JYV65523 KIR65523 KSN65523 LCJ65523 LMF65523 LWB65523 MFX65523 MPT65523 MZP65523 NJL65523 NTH65523 ODD65523 OMZ65523 OWV65523 PGR65523 PQN65523 QAJ65523 QKF65523 QUB65523 RDX65523 RNT65523 RXP65523 SHL65523 SRH65523 TBD65523 TKZ65523 TUV65523 UER65523 UON65523 UYJ65523 VIF65523 VSB65523 WBX65523 WLT65523 WVP65523 JD131059 SZ131059 ACV131059 AMR131059 AWN131059 BGJ131059 BQF131059 CAB131059 CJX131059 CTT131059 DDP131059 DNL131059 DXH131059 EHD131059 EQZ131059 FAV131059 FKR131059 FUN131059 GEJ131059 GOF131059 GYB131059 HHX131059 HRT131059 IBP131059 ILL131059 IVH131059 JFD131059 JOZ131059 JYV131059 KIR131059 KSN131059 LCJ131059 LMF131059 LWB131059 MFX131059 MPT131059 MZP131059 NJL131059 NTH131059 ODD131059 OMZ131059 OWV131059 PGR131059 PQN131059 QAJ131059 QKF131059 QUB131059 RDX131059 RNT131059 RXP131059 SHL131059 SRH131059 TBD131059 TKZ131059 TUV131059 UER131059 UON131059 UYJ131059 VIF131059 VSB131059 WBX131059 WLT131059 WVP131059 JD196595 SZ196595 ACV196595 AMR196595 AWN196595 BGJ196595 BQF196595 CAB196595 CJX196595 CTT196595 DDP196595 DNL196595 DXH196595 EHD196595 EQZ196595 FAV196595 FKR196595 FUN196595 GEJ196595 GOF196595 GYB196595 HHX196595 HRT196595 IBP196595 ILL196595 IVH196595 JFD196595 JOZ196595 JYV196595 KIR196595 KSN196595 LCJ196595 LMF196595 LWB196595 MFX196595 MPT196595 MZP196595 NJL196595 NTH196595 ODD196595 OMZ196595 OWV196595 PGR196595 PQN196595 QAJ196595 QKF196595 QUB196595 RDX196595 RNT196595 RXP196595 SHL196595 SRH196595 TBD196595 TKZ196595 TUV196595 UER196595 UON196595 UYJ196595 VIF196595 VSB196595 WBX196595 WLT196595 WVP196595 JD262131 SZ262131 ACV262131 AMR262131 AWN262131 BGJ262131 BQF262131 CAB262131 CJX262131 CTT262131 DDP262131 DNL262131 DXH262131 EHD262131 EQZ262131 FAV262131 FKR262131 FUN262131 GEJ262131 GOF262131 GYB262131 HHX262131 HRT262131 IBP262131 ILL262131 IVH262131 JFD262131 JOZ262131 JYV262131 KIR262131 KSN262131 LCJ262131 LMF262131 LWB262131 MFX262131 MPT262131 MZP262131 NJL262131 NTH262131 ODD262131 OMZ262131 OWV262131 PGR262131 PQN262131 QAJ262131 QKF262131 QUB262131 RDX262131 RNT262131 RXP262131 SHL262131 SRH262131 TBD262131 TKZ262131 TUV262131 UER262131 UON262131 UYJ262131 VIF262131 VSB262131 WBX262131 WLT262131 WVP262131 JD327667 SZ327667 ACV327667 AMR327667 AWN327667 BGJ327667 BQF327667 CAB327667 CJX327667 CTT327667 DDP327667 DNL327667 DXH327667 EHD327667 EQZ327667 FAV327667 FKR327667 FUN327667 GEJ327667 GOF327667 GYB327667 HHX327667 HRT327667 IBP327667 ILL327667 IVH327667 JFD327667 JOZ327667 JYV327667 KIR327667 KSN327667 LCJ327667 LMF327667 LWB327667 MFX327667 MPT327667 MZP327667 NJL327667 NTH327667 ODD327667 OMZ327667 OWV327667 PGR327667 PQN327667 QAJ327667 QKF327667 QUB327667 RDX327667 RNT327667 RXP327667 SHL327667 SRH327667 TBD327667 TKZ327667 TUV327667 UER327667 UON327667 UYJ327667 VIF327667 VSB327667 WBX327667 WLT327667 WVP327667 JD393203 SZ393203 ACV393203 AMR393203 AWN393203 BGJ393203 BQF393203 CAB393203 CJX393203 CTT393203 DDP393203 DNL393203 DXH393203 EHD393203 EQZ393203 FAV393203 FKR393203 FUN393203 GEJ393203 GOF393203 GYB393203 HHX393203 HRT393203 IBP393203 ILL393203 IVH393203 JFD393203 JOZ393203 JYV393203 KIR393203 KSN393203 LCJ393203 LMF393203 LWB393203 MFX393203 MPT393203 MZP393203 NJL393203 NTH393203 ODD393203 OMZ393203 OWV393203 PGR393203 PQN393203 QAJ393203 QKF393203 QUB393203 RDX393203 RNT393203 RXP393203 SHL393203 SRH393203 TBD393203 TKZ393203 TUV393203 UER393203 UON393203 UYJ393203 VIF393203 VSB393203 WBX393203 WLT393203 WVP393203 JD458739 SZ458739 ACV458739 AMR458739 AWN458739 BGJ458739 BQF458739 CAB458739 CJX458739 CTT458739 DDP458739 DNL458739 DXH458739 EHD458739 EQZ458739 FAV458739 FKR458739 FUN458739 GEJ458739 GOF458739 GYB458739 HHX458739 HRT458739 IBP458739 ILL458739 IVH458739 JFD458739 JOZ458739 JYV458739 KIR458739 KSN458739 LCJ458739 LMF458739 LWB458739 MFX458739 MPT458739 MZP458739 NJL458739 NTH458739 ODD458739 OMZ458739 OWV458739 PGR458739 PQN458739 QAJ458739 QKF458739 QUB458739 RDX458739 RNT458739 RXP458739 SHL458739 SRH458739 TBD458739 TKZ458739 TUV458739 UER458739 UON458739 UYJ458739 VIF458739 VSB458739 WBX458739 WLT458739 WVP458739 JD524275 SZ524275 ACV524275 AMR524275 AWN524275 BGJ524275 BQF524275 CAB524275 CJX524275 CTT524275 DDP524275 DNL524275 DXH524275 EHD524275 EQZ524275 FAV524275 FKR524275 FUN524275 GEJ524275 GOF524275 GYB524275 HHX524275 HRT524275 IBP524275 ILL524275 IVH524275 JFD524275 JOZ524275 JYV524275 KIR524275 KSN524275 LCJ524275 LMF524275 LWB524275 MFX524275 MPT524275 MZP524275 NJL524275 NTH524275 ODD524275 OMZ524275 OWV524275 PGR524275 PQN524275 QAJ524275 QKF524275 QUB524275 RDX524275 RNT524275 RXP524275 SHL524275 SRH524275 TBD524275 TKZ524275 TUV524275 UER524275 UON524275 UYJ524275 VIF524275 VSB524275 WBX524275 WLT524275 WVP524275 JD589811 SZ589811 ACV589811 AMR589811 AWN589811 BGJ589811 BQF589811 CAB589811 CJX589811 CTT589811 DDP589811 DNL589811 DXH589811 EHD589811 EQZ589811 FAV589811 FKR589811 FUN589811 GEJ589811 GOF589811 GYB589811 HHX589811 HRT589811 IBP589811 ILL589811 IVH589811 JFD589811 JOZ589811 JYV589811 KIR589811 KSN589811 LCJ589811 LMF589811 LWB589811 MFX589811 MPT589811 MZP589811 NJL589811 NTH589811 ODD589811 OMZ589811 OWV589811 PGR589811 PQN589811 QAJ589811 QKF589811 QUB589811 RDX589811 RNT589811 RXP589811 SHL589811 SRH589811 TBD589811 TKZ589811 TUV589811 UER589811 UON589811 UYJ589811 VIF589811 VSB589811 WBX589811 WLT589811 WVP589811 JD655347 SZ655347 ACV655347 AMR655347 AWN655347 BGJ655347 BQF655347 CAB655347 CJX655347 CTT655347 DDP655347 DNL655347 DXH655347 EHD655347 EQZ655347 FAV655347 FKR655347 FUN655347 GEJ655347 GOF655347 GYB655347 HHX655347 HRT655347 IBP655347 ILL655347 IVH655347 JFD655347 JOZ655347 JYV655347 KIR655347 KSN655347 LCJ655347 LMF655347 LWB655347 MFX655347 MPT655347 MZP655347 NJL655347 NTH655347 ODD655347 OMZ655347 OWV655347 PGR655347 PQN655347 QAJ655347 QKF655347 QUB655347 RDX655347 RNT655347 RXP655347 SHL655347 SRH655347 TBD655347 TKZ655347 TUV655347 UER655347 UON655347 UYJ655347 VIF655347 VSB655347 WBX655347 WLT655347 WVP655347 JD720883 SZ720883 ACV720883 AMR720883 AWN720883 BGJ720883 BQF720883 CAB720883 CJX720883 CTT720883 DDP720883 DNL720883 DXH720883 EHD720883 EQZ720883 FAV720883 FKR720883 FUN720883 GEJ720883 GOF720883 GYB720883 HHX720883 HRT720883 IBP720883 ILL720883 IVH720883 JFD720883 JOZ720883 JYV720883 KIR720883 KSN720883 LCJ720883 LMF720883 LWB720883 MFX720883 MPT720883 MZP720883 NJL720883 NTH720883 ODD720883 OMZ720883 OWV720883 PGR720883 PQN720883 QAJ720883 QKF720883 QUB720883 RDX720883 RNT720883 RXP720883 SHL720883 SRH720883 TBD720883 TKZ720883 TUV720883 UER720883 UON720883 UYJ720883 VIF720883 VSB720883 WBX720883 WLT720883 WVP720883 JD786419 SZ786419 ACV786419 AMR786419 AWN786419 BGJ786419 BQF786419 CAB786419 CJX786419 CTT786419 DDP786419 DNL786419 DXH786419 EHD786419 EQZ786419 FAV786419 FKR786419 FUN786419 GEJ786419 GOF786419 GYB786419 HHX786419 HRT786419 IBP786419 ILL786419 IVH786419 JFD786419 JOZ786419 JYV786419 KIR786419 KSN786419 LCJ786419 LMF786419 LWB786419 MFX786419 MPT786419 MZP786419 NJL786419 NTH786419 ODD786419 OMZ786419 OWV786419 PGR786419 PQN786419 QAJ786419 QKF786419 QUB786419 RDX786419 RNT786419 RXP786419 SHL786419 SRH786419 TBD786419 TKZ786419 TUV786419 UER786419 UON786419 UYJ786419 VIF786419 VSB786419 WBX786419 WLT786419 WVP786419 JD851955 SZ851955 ACV851955 AMR851955 AWN851955 BGJ851955 BQF851955 CAB851955 CJX851955 CTT851955 DDP851955 DNL851955 DXH851955 EHD851955 EQZ851955 FAV851955 FKR851955 FUN851955 GEJ851955 GOF851955 GYB851955 HHX851955 HRT851955 IBP851955 ILL851955 IVH851955 JFD851955 JOZ851955 JYV851955 KIR851955 KSN851955 LCJ851955 LMF851955 LWB851955 MFX851955 MPT851955 MZP851955 NJL851955 NTH851955 ODD851955 OMZ851955 OWV851955 PGR851955 PQN851955 QAJ851955 QKF851955 QUB851955 RDX851955 RNT851955 RXP851955 SHL851955 SRH851955 TBD851955 TKZ851955 TUV851955 UER851955 UON851955 UYJ851955 VIF851955 VSB851955 WBX851955 WLT851955 WVP851955 JD917491 SZ917491 ACV917491 AMR917491 AWN917491 BGJ917491 BQF917491 CAB917491 CJX917491 CTT917491 DDP917491 DNL917491 DXH917491 EHD917491 EQZ917491 FAV917491 FKR917491 FUN917491 GEJ917491 GOF917491 GYB917491 HHX917491 HRT917491 IBP917491 ILL917491 IVH917491 JFD917491 JOZ917491 JYV917491 KIR917491 KSN917491 LCJ917491 LMF917491 LWB917491 MFX917491 MPT917491 MZP917491 NJL917491 NTH917491 ODD917491 OMZ917491 OWV917491 PGR917491 PQN917491 QAJ917491 QKF917491 QUB917491 RDX917491 RNT917491 RXP917491 SHL917491 SRH917491 TBD917491 TKZ917491 TUV917491 UER917491 UON917491 UYJ917491 VIF917491 VSB917491 WBX917491 WLT917491 WVP917491 JD983027 SZ983027 ACV983027 AMR983027 AWN983027 BGJ983027 BQF983027 CAB983027 CJX983027 CTT983027 DDP983027 DNL983027 DXH983027 EHD983027 EQZ983027 FAV983027 FKR983027 FUN983027 GEJ983027 GOF983027 GYB983027 HHX983027 HRT983027 IBP983027 ILL983027 IVH983027 JFD983027 JOZ983027 JYV983027 KIR983027 KSN983027 LCJ983027 LMF983027 LWB983027 MFX983027 MPT983027 MZP983027 NJL983027 NTH983027 ODD983027 OMZ983027 OWV983027 PGR983027 PQN983027 QAJ983027 QKF983027 QUB983027 RDX983027 RNT983027 RXP983027 SHL983027 SRH983027 TBD983027 TKZ983027 TUV983027 UER983027 UON983027 UYJ983027 VIF983027 VSB983027 WBX983027 WLT983027 WVP983027">
      <formula1>JB65523*0.25</formula1>
    </dataValidation>
    <dataValidation type="decimal" operator="lessThan" allowBlank="1" showInputMessage="1" showErrorMessage="1" promptTitle="Tähelepanu!" prompt="AMIF toetus on kuni 75% kogukuludest." sqref="JC65523 SY65523 ACU65523 AMQ65523 AWM65523 BGI65523 BQE65523 CAA65523 CJW65523 CTS65523 DDO65523 DNK65523 DXG65523 EHC65523 EQY65523 FAU65523 FKQ65523 FUM65523 GEI65523 GOE65523 GYA65523 HHW65523 HRS65523 IBO65523 ILK65523 IVG65523 JFC65523 JOY65523 JYU65523 KIQ65523 KSM65523 LCI65523 LME65523 LWA65523 MFW65523 MPS65523 MZO65523 NJK65523 NTG65523 ODC65523 OMY65523 OWU65523 PGQ65523 PQM65523 QAI65523 QKE65523 QUA65523 RDW65523 RNS65523 RXO65523 SHK65523 SRG65523 TBC65523 TKY65523 TUU65523 UEQ65523 UOM65523 UYI65523 VIE65523 VSA65523 WBW65523 WLS65523 WVO65523 JC131059 SY131059 ACU131059 AMQ131059 AWM131059 BGI131059 BQE131059 CAA131059 CJW131059 CTS131059 DDO131059 DNK131059 DXG131059 EHC131059 EQY131059 FAU131059 FKQ131059 FUM131059 GEI131059 GOE131059 GYA131059 HHW131059 HRS131059 IBO131059 ILK131059 IVG131059 JFC131059 JOY131059 JYU131059 KIQ131059 KSM131059 LCI131059 LME131059 LWA131059 MFW131059 MPS131059 MZO131059 NJK131059 NTG131059 ODC131059 OMY131059 OWU131059 PGQ131059 PQM131059 QAI131059 QKE131059 QUA131059 RDW131059 RNS131059 RXO131059 SHK131059 SRG131059 TBC131059 TKY131059 TUU131059 UEQ131059 UOM131059 UYI131059 VIE131059 VSA131059 WBW131059 WLS131059 WVO131059 JC196595 SY196595 ACU196595 AMQ196595 AWM196595 BGI196595 BQE196595 CAA196595 CJW196595 CTS196595 DDO196595 DNK196595 DXG196595 EHC196595 EQY196595 FAU196595 FKQ196595 FUM196595 GEI196595 GOE196595 GYA196595 HHW196595 HRS196595 IBO196595 ILK196595 IVG196595 JFC196595 JOY196595 JYU196595 KIQ196595 KSM196595 LCI196595 LME196595 LWA196595 MFW196595 MPS196595 MZO196595 NJK196595 NTG196595 ODC196595 OMY196595 OWU196595 PGQ196595 PQM196595 QAI196595 QKE196595 QUA196595 RDW196595 RNS196595 RXO196595 SHK196595 SRG196595 TBC196595 TKY196595 TUU196595 UEQ196595 UOM196595 UYI196595 VIE196595 VSA196595 WBW196595 WLS196595 WVO196595 JC262131 SY262131 ACU262131 AMQ262131 AWM262131 BGI262131 BQE262131 CAA262131 CJW262131 CTS262131 DDO262131 DNK262131 DXG262131 EHC262131 EQY262131 FAU262131 FKQ262131 FUM262131 GEI262131 GOE262131 GYA262131 HHW262131 HRS262131 IBO262131 ILK262131 IVG262131 JFC262131 JOY262131 JYU262131 KIQ262131 KSM262131 LCI262131 LME262131 LWA262131 MFW262131 MPS262131 MZO262131 NJK262131 NTG262131 ODC262131 OMY262131 OWU262131 PGQ262131 PQM262131 QAI262131 QKE262131 QUA262131 RDW262131 RNS262131 RXO262131 SHK262131 SRG262131 TBC262131 TKY262131 TUU262131 UEQ262131 UOM262131 UYI262131 VIE262131 VSA262131 WBW262131 WLS262131 WVO262131 JC327667 SY327667 ACU327667 AMQ327667 AWM327667 BGI327667 BQE327667 CAA327667 CJW327667 CTS327667 DDO327667 DNK327667 DXG327667 EHC327667 EQY327667 FAU327667 FKQ327667 FUM327667 GEI327667 GOE327667 GYA327667 HHW327667 HRS327667 IBO327667 ILK327667 IVG327667 JFC327667 JOY327667 JYU327667 KIQ327667 KSM327667 LCI327667 LME327667 LWA327667 MFW327667 MPS327667 MZO327667 NJK327667 NTG327667 ODC327667 OMY327667 OWU327667 PGQ327667 PQM327667 QAI327667 QKE327667 QUA327667 RDW327667 RNS327667 RXO327667 SHK327667 SRG327667 TBC327667 TKY327667 TUU327667 UEQ327667 UOM327667 UYI327667 VIE327667 VSA327667 WBW327667 WLS327667 WVO327667 JC393203 SY393203 ACU393203 AMQ393203 AWM393203 BGI393203 BQE393203 CAA393203 CJW393203 CTS393203 DDO393203 DNK393203 DXG393203 EHC393203 EQY393203 FAU393203 FKQ393203 FUM393203 GEI393203 GOE393203 GYA393203 HHW393203 HRS393203 IBO393203 ILK393203 IVG393203 JFC393203 JOY393203 JYU393203 KIQ393203 KSM393203 LCI393203 LME393203 LWA393203 MFW393203 MPS393203 MZO393203 NJK393203 NTG393203 ODC393203 OMY393203 OWU393203 PGQ393203 PQM393203 QAI393203 QKE393203 QUA393203 RDW393203 RNS393203 RXO393203 SHK393203 SRG393203 TBC393203 TKY393203 TUU393203 UEQ393203 UOM393203 UYI393203 VIE393203 VSA393203 WBW393203 WLS393203 WVO393203 JC458739 SY458739 ACU458739 AMQ458739 AWM458739 BGI458739 BQE458739 CAA458739 CJW458739 CTS458739 DDO458739 DNK458739 DXG458739 EHC458739 EQY458739 FAU458739 FKQ458739 FUM458739 GEI458739 GOE458739 GYA458739 HHW458739 HRS458739 IBO458739 ILK458739 IVG458739 JFC458739 JOY458739 JYU458739 KIQ458739 KSM458739 LCI458739 LME458739 LWA458739 MFW458739 MPS458739 MZO458739 NJK458739 NTG458739 ODC458739 OMY458739 OWU458739 PGQ458739 PQM458739 QAI458739 QKE458739 QUA458739 RDW458739 RNS458739 RXO458739 SHK458739 SRG458739 TBC458739 TKY458739 TUU458739 UEQ458739 UOM458739 UYI458739 VIE458739 VSA458739 WBW458739 WLS458739 WVO458739 JC524275 SY524275 ACU524275 AMQ524275 AWM524275 BGI524275 BQE524275 CAA524275 CJW524275 CTS524275 DDO524275 DNK524275 DXG524275 EHC524275 EQY524275 FAU524275 FKQ524275 FUM524275 GEI524275 GOE524275 GYA524275 HHW524275 HRS524275 IBO524275 ILK524275 IVG524275 JFC524275 JOY524275 JYU524275 KIQ524275 KSM524275 LCI524275 LME524275 LWA524275 MFW524275 MPS524275 MZO524275 NJK524275 NTG524275 ODC524275 OMY524275 OWU524275 PGQ524275 PQM524275 QAI524275 QKE524275 QUA524275 RDW524275 RNS524275 RXO524275 SHK524275 SRG524275 TBC524275 TKY524275 TUU524275 UEQ524275 UOM524275 UYI524275 VIE524275 VSA524275 WBW524275 WLS524275 WVO524275 JC589811 SY589811 ACU589811 AMQ589811 AWM589811 BGI589811 BQE589811 CAA589811 CJW589811 CTS589811 DDO589811 DNK589811 DXG589811 EHC589811 EQY589811 FAU589811 FKQ589811 FUM589811 GEI589811 GOE589811 GYA589811 HHW589811 HRS589811 IBO589811 ILK589811 IVG589811 JFC589811 JOY589811 JYU589811 KIQ589811 KSM589811 LCI589811 LME589811 LWA589811 MFW589811 MPS589811 MZO589811 NJK589811 NTG589811 ODC589811 OMY589811 OWU589811 PGQ589811 PQM589811 QAI589811 QKE589811 QUA589811 RDW589811 RNS589811 RXO589811 SHK589811 SRG589811 TBC589811 TKY589811 TUU589811 UEQ589811 UOM589811 UYI589811 VIE589811 VSA589811 WBW589811 WLS589811 WVO589811 JC655347 SY655347 ACU655347 AMQ655347 AWM655347 BGI655347 BQE655347 CAA655347 CJW655347 CTS655347 DDO655347 DNK655347 DXG655347 EHC655347 EQY655347 FAU655347 FKQ655347 FUM655347 GEI655347 GOE655347 GYA655347 HHW655347 HRS655347 IBO655347 ILK655347 IVG655347 JFC655347 JOY655347 JYU655347 KIQ655347 KSM655347 LCI655347 LME655347 LWA655347 MFW655347 MPS655347 MZO655347 NJK655347 NTG655347 ODC655347 OMY655347 OWU655347 PGQ655347 PQM655347 QAI655347 QKE655347 QUA655347 RDW655347 RNS655347 RXO655347 SHK655347 SRG655347 TBC655347 TKY655347 TUU655347 UEQ655347 UOM655347 UYI655347 VIE655347 VSA655347 WBW655347 WLS655347 WVO655347 JC720883 SY720883 ACU720883 AMQ720883 AWM720883 BGI720883 BQE720883 CAA720883 CJW720883 CTS720883 DDO720883 DNK720883 DXG720883 EHC720883 EQY720883 FAU720883 FKQ720883 FUM720883 GEI720883 GOE720883 GYA720883 HHW720883 HRS720883 IBO720883 ILK720883 IVG720883 JFC720883 JOY720883 JYU720883 KIQ720883 KSM720883 LCI720883 LME720883 LWA720883 MFW720883 MPS720883 MZO720883 NJK720883 NTG720883 ODC720883 OMY720883 OWU720883 PGQ720883 PQM720883 QAI720883 QKE720883 QUA720883 RDW720883 RNS720883 RXO720883 SHK720883 SRG720883 TBC720883 TKY720883 TUU720883 UEQ720883 UOM720883 UYI720883 VIE720883 VSA720883 WBW720883 WLS720883 WVO720883 JC786419 SY786419 ACU786419 AMQ786419 AWM786419 BGI786419 BQE786419 CAA786419 CJW786419 CTS786419 DDO786419 DNK786419 DXG786419 EHC786419 EQY786419 FAU786419 FKQ786419 FUM786419 GEI786419 GOE786419 GYA786419 HHW786419 HRS786419 IBO786419 ILK786419 IVG786419 JFC786419 JOY786419 JYU786419 KIQ786419 KSM786419 LCI786419 LME786419 LWA786419 MFW786419 MPS786419 MZO786419 NJK786419 NTG786419 ODC786419 OMY786419 OWU786419 PGQ786419 PQM786419 QAI786419 QKE786419 QUA786419 RDW786419 RNS786419 RXO786419 SHK786419 SRG786419 TBC786419 TKY786419 TUU786419 UEQ786419 UOM786419 UYI786419 VIE786419 VSA786419 WBW786419 WLS786419 WVO786419 JC851955 SY851955 ACU851955 AMQ851955 AWM851955 BGI851955 BQE851955 CAA851955 CJW851955 CTS851955 DDO851955 DNK851955 DXG851955 EHC851955 EQY851955 FAU851955 FKQ851955 FUM851955 GEI851955 GOE851955 GYA851955 HHW851955 HRS851955 IBO851955 ILK851955 IVG851955 JFC851955 JOY851955 JYU851955 KIQ851955 KSM851955 LCI851955 LME851955 LWA851955 MFW851955 MPS851955 MZO851955 NJK851955 NTG851955 ODC851955 OMY851955 OWU851955 PGQ851955 PQM851955 QAI851955 QKE851955 QUA851955 RDW851955 RNS851955 RXO851955 SHK851955 SRG851955 TBC851955 TKY851955 TUU851955 UEQ851955 UOM851955 UYI851955 VIE851955 VSA851955 WBW851955 WLS851955 WVO851955 JC917491 SY917491 ACU917491 AMQ917491 AWM917491 BGI917491 BQE917491 CAA917491 CJW917491 CTS917491 DDO917491 DNK917491 DXG917491 EHC917491 EQY917491 FAU917491 FKQ917491 FUM917491 GEI917491 GOE917491 GYA917491 HHW917491 HRS917491 IBO917491 ILK917491 IVG917491 JFC917491 JOY917491 JYU917491 KIQ917491 KSM917491 LCI917491 LME917491 LWA917491 MFW917491 MPS917491 MZO917491 NJK917491 NTG917491 ODC917491 OMY917491 OWU917491 PGQ917491 PQM917491 QAI917491 QKE917491 QUA917491 RDW917491 RNS917491 RXO917491 SHK917491 SRG917491 TBC917491 TKY917491 TUU917491 UEQ917491 UOM917491 UYI917491 VIE917491 VSA917491 WBW917491 WLS917491 WVO917491 JC983027 SY983027 ACU983027 AMQ983027 AWM983027 BGI983027 BQE983027 CAA983027 CJW983027 CTS983027 DDO983027 DNK983027 DXG983027 EHC983027 EQY983027 FAU983027 FKQ983027 FUM983027 GEI983027 GOE983027 GYA983027 HHW983027 HRS983027 IBO983027 ILK983027 IVG983027 JFC983027 JOY983027 JYU983027 KIQ983027 KSM983027 LCI983027 LME983027 LWA983027 MFW983027 MPS983027 MZO983027 NJK983027 NTG983027 ODC983027 OMY983027 OWU983027 PGQ983027 PQM983027 QAI983027 QKE983027 QUA983027 RDW983027 RNS983027 RXO983027 SHK983027 SRG983027 TBC983027 TKY983027 TUU983027 UEQ983027 UOM983027 UYI983027 VIE983027 VSA983027 WBW983027 WLS983027 WVO983027">
      <formula1>JB65523*0.75</formula1>
    </dataValidation>
    <dataValidation type="decimal" operator="lessThan" allowBlank="1" showInputMessage="1" showErrorMessage="1" promptTitle="Tähelepanu!" prompt="Kaudsed kulud moodustavad otsestest kuludest kuni 7%." sqref="JB65522:JD65522 SX65522:SZ65522 ACT65522:ACV65522 AMP65522:AMR65522 AWL65522:AWN65522 BGH65522:BGJ65522 BQD65522:BQF65522 BZZ65522:CAB65522 CJV65522:CJX65522 CTR65522:CTT65522 DDN65522:DDP65522 DNJ65522:DNL65522 DXF65522:DXH65522 EHB65522:EHD65522 EQX65522:EQZ65522 FAT65522:FAV65522 FKP65522:FKR65522 FUL65522:FUN65522 GEH65522:GEJ65522 GOD65522:GOF65522 GXZ65522:GYB65522 HHV65522:HHX65522 HRR65522:HRT65522 IBN65522:IBP65522 ILJ65522:ILL65522 IVF65522:IVH65522 JFB65522:JFD65522 JOX65522:JOZ65522 JYT65522:JYV65522 KIP65522:KIR65522 KSL65522:KSN65522 LCH65522:LCJ65522 LMD65522:LMF65522 LVZ65522:LWB65522 MFV65522:MFX65522 MPR65522:MPT65522 MZN65522:MZP65522 NJJ65522:NJL65522 NTF65522:NTH65522 ODB65522:ODD65522 OMX65522:OMZ65522 OWT65522:OWV65522 PGP65522:PGR65522 PQL65522:PQN65522 QAH65522:QAJ65522 QKD65522:QKF65522 QTZ65522:QUB65522 RDV65522:RDX65522 RNR65522:RNT65522 RXN65522:RXP65522 SHJ65522:SHL65522 SRF65522:SRH65522 TBB65522:TBD65522 TKX65522:TKZ65522 TUT65522:TUV65522 UEP65522:UER65522 UOL65522:UON65522 UYH65522:UYJ65522 VID65522:VIF65522 VRZ65522:VSB65522 WBV65522:WBX65522 WLR65522:WLT65522 WVN65522:WVP65522 JB131058:JD131058 SX131058:SZ131058 ACT131058:ACV131058 AMP131058:AMR131058 AWL131058:AWN131058 BGH131058:BGJ131058 BQD131058:BQF131058 BZZ131058:CAB131058 CJV131058:CJX131058 CTR131058:CTT131058 DDN131058:DDP131058 DNJ131058:DNL131058 DXF131058:DXH131058 EHB131058:EHD131058 EQX131058:EQZ131058 FAT131058:FAV131058 FKP131058:FKR131058 FUL131058:FUN131058 GEH131058:GEJ131058 GOD131058:GOF131058 GXZ131058:GYB131058 HHV131058:HHX131058 HRR131058:HRT131058 IBN131058:IBP131058 ILJ131058:ILL131058 IVF131058:IVH131058 JFB131058:JFD131058 JOX131058:JOZ131058 JYT131058:JYV131058 KIP131058:KIR131058 KSL131058:KSN131058 LCH131058:LCJ131058 LMD131058:LMF131058 LVZ131058:LWB131058 MFV131058:MFX131058 MPR131058:MPT131058 MZN131058:MZP131058 NJJ131058:NJL131058 NTF131058:NTH131058 ODB131058:ODD131058 OMX131058:OMZ131058 OWT131058:OWV131058 PGP131058:PGR131058 PQL131058:PQN131058 QAH131058:QAJ131058 QKD131058:QKF131058 QTZ131058:QUB131058 RDV131058:RDX131058 RNR131058:RNT131058 RXN131058:RXP131058 SHJ131058:SHL131058 SRF131058:SRH131058 TBB131058:TBD131058 TKX131058:TKZ131058 TUT131058:TUV131058 UEP131058:UER131058 UOL131058:UON131058 UYH131058:UYJ131058 VID131058:VIF131058 VRZ131058:VSB131058 WBV131058:WBX131058 WLR131058:WLT131058 WVN131058:WVP131058 JB196594:JD196594 SX196594:SZ196594 ACT196594:ACV196594 AMP196594:AMR196594 AWL196594:AWN196594 BGH196594:BGJ196594 BQD196594:BQF196594 BZZ196594:CAB196594 CJV196594:CJX196594 CTR196594:CTT196594 DDN196594:DDP196594 DNJ196594:DNL196594 DXF196594:DXH196594 EHB196594:EHD196594 EQX196594:EQZ196594 FAT196594:FAV196594 FKP196594:FKR196594 FUL196594:FUN196594 GEH196594:GEJ196594 GOD196594:GOF196594 GXZ196594:GYB196594 HHV196594:HHX196594 HRR196594:HRT196594 IBN196594:IBP196594 ILJ196594:ILL196594 IVF196594:IVH196594 JFB196594:JFD196594 JOX196594:JOZ196594 JYT196594:JYV196594 KIP196594:KIR196594 KSL196594:KSN196594 LCH196594:LCJ196594 LMD196594:LMF196594 LVZ196594:LWB196594 MFV196594:MFX196594 MPR196594:MPT196594 MZN196594:MZP196594 NJJ196594:NJL196594 NTF196594:NTH196594 ODB196594:ODD196594 OMX196594:OMZ196594 OWT196594:OWV196594 PGP196594:PGR196594 PQL196594:PQN196594 QAH196594:QAJ196594 QKD196594:QKF196594 QTZ196594:QUB196594 RDV196594:RDX196594 RNR196594:RNT196594 RXN196594:RXP196594 SHJ196594:SHL196594 SRF196594:SRH196594 TBB196594:TBD196594 TKX196594:TKZ196594 TUT196594:TUV196594 UEP196594:UER196594 UOL196594:UON196594 UYH196594:UYJ196594 VID196594:VIF196594 VRZ196594:VSB196594 WBV196594:WBX196594 WLR196594:WLT196594 WVN196594:WVP196594 JB262130:JD262130 SX262130:SZ262130 ACT262130:ACV262130 AMP262130:AMR262130 AWL262130:AWN262130 BGH262130:BGJ262130 BQD262130:BQF262130 BZZ262130:CAB262130 CJV262130:CJX262130 CTR262130:CTT262130 DDN262130:DDP262130 DNJ262130:DNL262130 DXF262130:DXH262130 EHB262130:EHD262130 EQX262130:EQZ262130 FAT262130:FAV262130 FKP262130:FKR262130 FUL262130:FUN262130 GEH262130:GEJ262130 GOD262130:GOF262130 GXZ262130:GYB262130 HHV262130:HHX262130 HRR262130:HRT262130 IBN262130:IBP262130 ILJ262130:ILL262130 IVF262130:IVH262130 JFB262130:JFD262130 JOX262130:JOZ262130 JYT262130:JYV262130 KIP262130:KIR262130 KSL262130:KSN262130 LCH262130:LCJ262130 LMD262130:LMF262130 LVZ262130:LWB262130 MFV262130:MFX262130 MPR262130:MPT262130 MZN262130:MZP262130 NJJ262130:NJL262130 NTF262130:NTH262130 ODB262130:ODD262130 OMX262130:OMZ262130 OWT262130:OWV262130 PGP262130:PGR262130 PQL262130:PQN262130 QAH262130:QAJ262130 QKD262130:QKF262130 QTZ262130:QUB262130 RDV262130:RDX262130 RNR262130:RNT262130 RXN262130:RXP262130 SHJ262130:SHL262130 SRF262130:SRH262130 TBB262130:TBD262130 TKX262130:TKZ262130 TUT262130:TUV262130 UEP262130:UER262130 UOL262130:UON262130 UYH262130:UYJ262130 VID262130:VIF262130 VRZ262130:VSB262130 WBV262130:WBX262130 WLR262130:WLT262130 WVN262130:WVP262130 JB327666:JD327666 SX327666:SZ327666 ACT327666:ACV327666 AMP327666:AMR327666 AWL327666:AWN327666 BGH327666:BGJ327666 BQD327666:BQF327666 BZZ327666:CAB327666 CJV327666:CJX327666 CTR327666:CTT327666 DDN327666:DDP327666 DNJ327666:DNL327666 DXF327666:DXH327666 EHB327666:EHD327666 EQX327666:EQZ327666 FAT327666:FAV327666 FKP327666:FKR327666 FUL327666:FUN327666 GEH327666:GEJ327666 GOD327666:GOF327666 GXZ327666:GYB327666 HHV327666:HHX327666 HRR327666:HRT327666 IBN327666:IBP327666 ILJ327666:ILL327666 IVF327666:IVH327666 JFB327666:JFD327666 JOX327666:JOZ327666 JYT327666:JYV327666 KIP327666:KIR327666 KSL327666:KSN327666 LCH327666:LCJ327666 LMD327666:LMF327666 LVZ327666:LWB327666 MFV327666:MFX327666 MPR327666:MPT327666 MZN327666:MZP327666 NJJ327666:NJL327666 NTF327666:NTH327666 ODB327666:ODD327666 OMX327666:OMZ327666 OWT327666:OWV327666 PGP327666:PGR327666 PQL327666:PQN327666 QAH327666:QAJ327666 QKD327666:QKF327666 QTZ327666:QUB327666 RDV327666:RDX327666 RNR327666:RNT327666 RXN327666:RXP327666 SHJ327666:SHL327666 SRF327666:SRH327666 TBB327666:TBD327666 TKX327666:TKZ327666 TUT327666:TUV327666 UEP327666:UER327666 UOL327666:UON327666 UYH327666:UYJ327666 VID327666:VIF327666 VRZ327666:VSB327666 WBV327666:WBX327666 WLR327666:WLT327666 WVN327666:WVP327666 JB393202:JD393202 SX393202:SZ393202 ACT393202:ACV393202 AMP393202:AMR393202 AWL393202:AWN393202 BGH393202:BGJ393202 BQD393202:BQF393202 BZZ393202:CAB393202 CJV393202:CJX393202 CTR393202:CTT393202 DDN393202:DDP393202 DNJ393202:DNL393202 DXF393202:DXH393202 EHB393202:EHD393202 EQX393202:EQZ393202 FAT393202:FAV393202 FKP393202:FKR393202 FUL393202:FUN393202 GEH393202:GEJ393202 GOD393202:GOF393202 GXZ393202:GYB393202 HHV393202:HHX393202 HRR393202:HRT393202 IBN393202:IBP393202 ILJ393202:ILL393202 IVF393202:IVH393202 JFB393202:JFD393202 JOX393202:JOZ393202 JYT393202:JYV393202 KIP393202:KIR393202 KSL393202:KSN393202 LCH393202:LCJ393202 LMD393202:LMF393202 LVZ393202:LWB393202 MFV393202:MFX393202 MPR393202:MPT393202 MZN393202:MZP393202 NJJ393202:NJL393202 NTF393202:NTH393202 ODB393202:ODD393202 OMX393202:OMZ393202 OWT393202:OWV393202 PGP393202:PGR393202 PQL393202:PQN393202 QAH393202:QAJ393202 QKD393202:QKF393202 QTZ393202:QUB393202 RDV393202:RDX393202 RNR393202:RNT393202 RXN393202:RXP393202 SHJ393202:SHL393202 SRF393202:SRH393202 TBB393202:TBD393202 TKX393202:TKZ393202 TUT393202:TUV393202 UEP393202:UER393202 UOL393202:UON393202 UYH393202:UYJ393202 VID393202:VIF393202 VRZ393202:VSB393202 WBV393202:WBX393202 WLR393202:WLT393202 WVN393202:WVP393202 JB458738:JD458738 SX458738:SZ458738 ACT458738:ACV458738 AMP458738:AMR458738 AWL458738:AWN458738 BGH458738:BGJ458738 BQD458738:BQF458738 BZZ458738:CAB458738 CJV458738:CJX458738 CTR458738:CTT458738 DDN458738:DDP458738 DNJ458738:DNL458738 DXF458738:DXH458738 EHB458738:EHD458738 EQX458738:EQZ458738 FAT458738:FAV458738 FKP458738:FKR458738 FUL458738:FUN458738 GEH458738:GEJ458738 GOD458738:GOF458738 GXZ458738:GYB458738 HHV458738:HHX458738 HRR458738:HRT458738 IBN458738:IBP458738 ILJ458738:ILL458738 IVF458738:IVH458738 JFB458738:JFD458738 JOX458738:JOZ458738 JYT458738:JYV458738 KIP458738:KIR458738 KSL458738:KSN458738 LCH458738:LCJ458738 LMD458738:LMF458738 LVZ458738:LWB458738 MFV458738:MFX458738 MPR458738:MPT458738 MZN458738:MZP458738 NJJ458738:NJL458738 NTF458738:NTH458738 ODB458738:ODD458738 OMX458738:OMZ458738 OWT458738:OWV458738 PGP458738:PGR458738 PQL458738:PQN458738 QAH458738:QAJ458738 QKD458738:QKF458738 QTZ458738:QUB458738 RDV458738:RDX458738 RNR458738:RNT458738 RXN458738:RXP458738 SHJ458738:SHL458738 SRF458738:SRH458738 TBB458738:TBD458738 TKX458738:TKZ458738 TUT458738:TUV458738 UEP458738:UER458738 UOL458738:UON458738 UYH458738:UYJ458738 VID458738:VIF458738 VRZ458738:VSB458738 WBV458738:WBX458738 WLR458738:WLT458738 WVN458738:WVP458738 JB524274:JD524274 SX524274:SZ524274 ACT524274:ACV524274 AMP524274:AMR524274 AWL524274:AWN524274 BGH524274:BGJ524274 BQD524274:BQF524274 BZZ524274:CAB524274 CJV524274:CJX524274 CTR524274:CTT524274 DDN524274:DDP524274 DNJ524274:DNL524274 DXF524274:DXH524274 EHB524274:EHD524274 EQX524274:EQZ524274 FAT524274:FAV524274 FKP524274:FKR524274 FUL524274:FUN524274 GEH524274:GEJ524274 GOD524274:GOF524274 GXZ524274:GYB524274 HHV524274:HHX524274 HRR524274:HRT524274 IBN524274:IBP524274 ILJ524274:ILL524274 IVF524274:IVH524274 JFB524274:JFD524274 JOX524274:JOZ524274 JYT524274:JYV524274 KIP524274:KIR524274 KSL524274:KSN524274 LCH524274:LCJ524274 LMD524274:LMF524274 LVZ524274:LWB524274 MFV524274:MFX524274 MPR524274:MPT524274 MZN524274:MZP524274 NJJ524274:NJL524274 NTF524274:NTH524274 ODB524274:ODD524274 OMX524274:OMZ524274 OWT524274:OWV524274 PGP524274:PGR524274 PQL524274:PQN524274 QAH524274:QAJ524274 QKD524274:QKF524274 QTZ524274:QUB524274 RDV524274:RDX524274 RNR524274:RNT524274 RXN524274:RXP524274 SHJ524274:SHL524274 SRF524274:SRH524274 TBB524274:TBD524274 TKX524274:TKZ524274 TUT524274:TUV524274 UEP524274:UER524274 UOL524274:UON524274 UYH524274:UYJ524274 VID524274:VIF524274 VRZ524274:VSB524274 WBV524274:WBX524274 WLR524274:WLT524274 WVN524274:WVP524274 JB589810:JD589810 SX589810:SZ589810 ACT589810:ACV589810 AMP589810:AMR589810 AWL589810:AWN589810 BGH589810:BGJ589810 BQD589810:BQF589810 BZZ589810:CAB589810 CJV589810:CJX589810 CTR589810:CTT589810 DDN589810:DDP589810 DNJ589810:DNL589810 DXF589810:DXH589810 EHB589810:EHD589810 EQX589810:EQZ589810 FAT589810:FAV589810 FKP589810:FKR589810 FUL589810:FUN589810 GEH589810:GEJ589810 GOD589810:GOF589810 GXZ589810:GYB589810 HHV589810:HHX589810 HRR589810:HRT589810 IBN589810:IBP589810 ILJ589810:ILL589810 IVF589810:IVH589810 JFB589810:JFD589810 JOX589810:JOZ589810 JYT589810:JYV589810 KIP589810:KIR589810 KSL589810:KSN589810 LCH589810:LCJ589810 LMD589810:LMF589810 LVZ589810:LWB589810 MFV589810:MFX589810 MPR589810:MPT589810 MZN589810:MZP589810 NJJ589810:NJL589810 NTF589810:NTH589810 ODB589810:ODD589810 OMX589810:OMZ589810 OWT589810:OWV589810 PGP589810:PGR589810 PQL589810:PQN589810 QAH589810:QAJ589810 QKD589810:QKF589810 QTZ589810:QUB589810 RDV589810:RDX589810 RNR589810:RNT589810 RXN589810:RXP589810 SHJ589810:SHL589810 SRF589810:SRH589810 TBB589810:TBD589810 TKX589810:TKZ589810 TUT589810:TUV589810 UEP589810:UER589810 UOL589810:UON589810 UYH589810:UYJ589810 VID589810:VIF589810 VRZ589810:VSB589810 WBV589810:WBX589810 WLR589810:WLT589810 WVN589810:WVP589810 JB655346:JD655346 SX655346:SZ655346 ACT655346:ACV655346 AMP655346:AMR655346 AWL655346:AWN655346 BGH655346:BGJ655346 BQD655346:BQF655346 BZZ655346:CAB655346 CJV655346:CJX655346 CTR655346:CTT655346 DDN655346:DDP655346 DNJ655346:DNL655346 DXF655346:DXH655346 EHB655346:EHD655346 EQX655346:EQZ655346 FAT655346:FAV655346 FKP655346:FKR655346 FUL655346:FUN655346 GEH655346:GEJ655346 GOD655346:GOF655346 GXZ655346:GYB655346 HHV655346:HHX655346 HRR655346:HRT655346 IBN655346:IBP655346 ILJ655346:ILL655346 IVF655346:IVH655346 JFB655346:JFD655346 JOX655346:JOZ655346 JYT655346:JYV655346 KIP655346:KIR655346 KSL655346:KSN655346 LCH655346:LCJ655346 LMD655346:LMF655346 LVZ655346:LWB655346 MFV655346:MFX655346 MPR655346:MPT655346 MZN655346:MZP655346 NJJ655346:NJL655346 NTF655346:NTH655346 ODB655346:ODD655346 OMX655346:OMZ655346 OWT655346:OWV655346 PGP655346:PGR655346 PQL655346:PQN655346 QAH655346:QAJ655346 QKD655346:QKF655346 QTZ655346:QUB655346 RDV655346:RDX655346 RNR655346:RNT655346 RXN655346:RXP655346 SHJ655346:SHL655346 SRF655346:SRH655346 TBB655346:TBD655346 TKX655346:TKZ655346 TUT655346:TUV655346 UEP655346:UER655346 UOL655346:UON655346 UYH655346:UYJ655346 VID655346:VIF655346 VRZ655346:VSB655346 WBV655346:WBX655346 WLR655346:WLT655346 WVN655346:WVP655346 JB720882:JD720882 SX720882:SZ720882 ACT720882:ACV720882 AMP720882:AMR720882 AWL720882:AWN720882 BGH720882:BGJ720882 BQD720882:BQF720882 BZZ720882:CAB720882 CJV720882:CJX720882 CTR720882:CTT720882 DDN720882:DDP720882 DNJ720882:DNL720882 DXF720882:DXH720882 EHB720882:EHD720882 EQX720882:EQZ720882 FAT720882:FAV720882 FKP720882:FKR720882 FUL720882:FUN720882 GEH720882:GEJ720882 GOD720882:GOF720882 GXZ720882:GYB720882 HHV720882:HHX720882 HRR720882:HRT720882 IBN720882:IBP720882 ILJ720882:ILL720882 IVF720882:IVH720882 JFB720882:JFD720882 JOX720882:JOZ720882 JYT720882:JYV720882 KIP720882:KIR720882 KSL720882:KSN720882 LCH720882:LCJ720882 LMD720882:LMF720882 LVZ720882:LWB720882 MFV720882:MFX720882 MPR720882:MPT720882 MZN720882:MZP720882 NJJ720882:NJL720882 NTF720882:NTH720882 ODB720882:ODD720882 OMX720882:OMZ720882 OWT720882:OWV720882 PGP720882:PGR720882 PQL720882:PQN720882 QAH720882:QAJ720882 QKD720882:QKF720882 QTZ720882:QUB720882 RDV720882:RDX720882 RNR720882:RNT720882 RXN720882:RXP720882 SHJ720882:SHL720882 SRF720882:SRH720882 TBB720882:TBD720882 TKX720882:TKZ720882 TUT720882:TUV720882 UEP720882:UER720882 UOL720882:UON720882 UYH720882:UYJ720882 VID720882:VIF720882 VRZ720882:VSB720882 WBV720882:WBX720882 WLR720882:WLT720882 WVN720882:WVP720882 JB786418:JD786418 SX786418:SZ786418 ACT786418:ACV786418 AMP786418:AMR786418 AWL786418:AWN786418 BGH786418:BGJ786418 BQD786418:BQF786418 BZZ786418:CAB786418 CJV786418:CJX786418 CTR786418:CTT786418 DDN786418:DDP786418 DNJ786418:DNL786418 DXF786418:DXH786418 EHB786418:EHD786418 EQX786418:EQZ786418 FAT786418:FAV786418 FKP786418:FKR786418 FUL786418:FUN786418 GEH786418:GEJ786418 GOD786418:GOF786418 GXZ786418:GYB786418 HHV786418:HHX786418 HRR786418:HRT786418 IBN786418:IBP786418 ILJ786418:ILL786418 IVF786418:IVH786418 JFB786418:JFD786418 JOX786418:JOZ786418 JYT786418:JYV786418 KIP786418:KIR786418 KSL786418:KSN786418 LCH786418:LCJ786418 LMD786418:LMF786418 LVZ786418:LWB786418 MFV786418:MFX786418 MPR786418:MPT786418 MZN786418:MZP786418 NJJ786418:NJL786418 NTF786418:NTH786418 ODB786418:ODD786418 OMX786418:OMZ786418 OWT786418:OWV786418 PGP786418:PGR786418 PQL786418:PQN786418 QAH786418:QAJ786418 QKD786418:QKF786418 QTZ786418:QUB786418 RDV786418:RDX786418 RNR786418:RNT786418 RXN786418:RXP786418 SHJ786418:SHL786418 SRF786418:SRH786418 TBB786418:TBD786418 TKX786418:TKZ786418 TUT786418:TUV786418 UEP786418:UER786418 UOL786418:UON786418 UYH786418:UYJ786418 VID786418:VIF786418 VRZ786418:VSB786418 WBV786418:WBX786418 WLR786418:WLT786418 WVN786418:WVP786418 JB851954:JD851954 SX851954:SZ851954 ACT851954:ACV851954 AMP851954:AMR851954 AWL851954:AWN851954 BGH851954:BGJ851954 BQD851954:BQF851954 BZZ851954:CAB851954 CJV851954:CJX851954 CTR851954:CTT851954 DDN851954:DDP851954 DNJ851954:DNL851954 DXF851954:DXH851954 EHB851954:EHD851954 EQX851954:EQZ851954 FAT851954:FAV851954 FKP851954:FKR851954 FUL851954:FUN851954 GEH851954:GEJ851954 GOD851954:GOF851954 GXZ851954:GYB851954 HHV851954:HHX851954 HRR851954:HRT851954 IBN851954:IBP851954 ILJ851954:ILL851954 IVF851954:IVH851954 JFB851954:JFD851954 JOX851954:JOZ851954 JYT851954:JYV851954 KIP851954:KIR851954 KSL851954:KSN851954 LCH851954:LCJ851954 LMD851954:LMF851954 LVZ851954:LWB851954 MFV851954:MFX851954 MPR851954:MPT851954 MZN851954:MZP851954 NJJ851954:NJL851954 NTF851954:NTH851954 ODB851954:ODD851954 OMX851954:OMZ851954 OWT851954:OWV851954 PGP851954:PGR851954 PQL851954:PQN851954 QAH851954:QAJ851954 QKD851954:QKF851954 QTZ851954:QUB851954 RDV851954:RDX851954 RNR851954:RNT851954 RXN851954:RXP851954 SHJ851954:SHL851954 SRF851954:SRH851954 TBB851954:TBD851954 TKX851954:TKZ851954 TUT851954:TUV851954 UEP851954:UER851954 UOL851954:UON851954 UYH851954:UYJ851954 VID851954:VIF851954 VRZ851954:VSB851954 WBV851954:WBX851954 WLR851954:WLT851954 WVN851954:WVP851954 JB917490:JD917490 SX917490:SZ917490 ACT917490:ACV917490 AMP917490:AMR917490 AWL917490:AWN917490 BGH917490:BGJ917490 BQD917490:BQF917490 BZZ917490:CAB917490 CJV917490:CJX917490 CTR917490:CTT917490 DDN917490:DDP917490 DNJ917490:DNL917490 DXF917490:DXH917490 EHB917490:EHD917490 EQX917490:EQZ917490 FAT917490:FAV917490 FKP917490:FKR917490 FUL917490:FUN917490 GEH917490:GEJ917490 GOD917490:GOF917490 GXZ917490:GYB917490 HHV917490:HHX917490 HRR917490:HRT917490 IBN917490:IBP917490 ILJ917490:ILL917490 IVF917490:IVH917490 JFB917490:JFD917490 JOX917490:JOZ917490 JYT917490:JYV917490 KIP917490:KIR917490 KSL917490:KSN917490 LCH917490:LCJ917490 LMD917490:LMF917490 LVZ917490:LWB917490 MFV917490:MFX917490 MPR917490:MPT917490 MZN917490:MZP917490 NJJ917490:NJL917490 NTF917490:NTH917490 ODB917490:ODD917490 OMX917490:OMZ917490 OWT917490:OWV917490 PGP917490:PGR917490 PQL917490:PQN917490 QAH917490:QAJ917490 QKD917490:QKF917490 QTZ917490:QUB917490 RDV917490:RDX917490 RNR917490:RNT917490 RXN917490:RXP917490 SHJ917490:SHL917490 SRF917490:SRH917490 TBB917490:TBD917490 TKX917490:TKZ917490 TUT917490:TUV917490 UEP917490:UER917490 UOL917490:UON917490 UYH917490:UYJ917490 VID917490:VIF917490 VRZ917490:VSB917490 WBV917490:WBX917490 WLR917490:WLT917490 WVN917490:WVP917490 JB983026:JD983026 SX983026:SZ983026 ACT983026:ACV983026 AMP983026:AMR983026 AWL983026:AWN983026 BGH983026:BGJ983026 BQD983026:BQF983026 BZZ983026:CAB983026 CJV983026:CJX983026 CTR983026:CTT983026 DDN983026:DDP983026 DNJ983026:DNL983026 DXF983026:DXH983026 EHB983026:EHD983026 EQX983026:EQZ983026 FAT983026:FAV983026 FKP983026:FKR983026 FUL983026:FUN983026 GEH983026:GEJ983026 GOD983026:GOF983026 GXZ983026:GYB983026 HHV983026:HHX983026 HRR983026:HRT983026 IBN983026:IBP983026 ILJ983026:ILL983026 IVF983026:IVH983026 JFB983026:JFD983026 JOX983026:JOZ983026 JYT983026:JYV983026 KIP983026:KIR983026 KSL983026:KSN983026 LCH983026:LCJ983026 LMD983026:LMF983026 LVZ983026:LWB983026 MFV983026:MFX983026 MPR983026:MPT983026 MZN983026:MZP983026 NJJ983026:NJL983026 NTF983026:NTH983026 ODB983026:ODD983026 OMX983026:OMZ983026 OWT983026:OWV983026 PGP983026:PGR983026 PQL983026:PQN983026 QAH983026:QAJ983026 QKD983026:QKF983026 QTZ983026:QUB983026 RDV983026:RDX983026 RNR983026:RNT983026 RXN983026:RXP983026 SHJ983026:SHL983026 SRF983026:SRH983026 TBB983026:TBD983026 TKX983026:TKZ983026 TUT983026:TUV983026 UEP983026:UER983026 UOL983026:UON983026 UYH983026:UYJ983026 VID983026:VIF983026 VRZ983026:VSB983026 WBV983026:WBX983026 WLR983026:WLT983026 WVN983026:WVP983026 G131060 H131058 G196596 H196594 G262132 H262130 G327668 H327666 G393204 H393202 G458740 H458738 G524276 H524274 G589812 H589810 G655348 H655346 G720884 H720882 G786420 H786418 G851956 H851954 G917492 H917490 G983028 H983026 G65524 H65522">
      <formula1>(0.07*G65520)/1</formula1>
    </dataValidation>
    <dataValidation type="decimal" operator="lessThan" allowBlank="1" showInputMessage="1" showErrorMessage="1" promptTitle="Tähelepanu!" prompt="SiM toetus on kuni 25% projekti kogukuludest." sqref="H131059 H196595 H262131 H327667 H393203 H458739 H524275 H589811 H655347 H720883 H786419 H851955 H917491 H983027 H65523">
      <formula1>G65525*0.25</formula1>
    </dataValidation>
    <dataValidation operator="equal" allowBlank="1" showErrorMessage="1" promptTitle="Tähelepanu!" prompt="AMIF tulu peab võrduma AMIF kuluga." sqref="B14"/>
    <dataValidation type="list" allowBlank="1" showInputMessage="1" showErrorMessage="1" promptTitle="Tähelepanu!" prompt="Vali nimekirjast projekti valdkond!" sqref="B11">
      <formula1>Valdkond</formula1>
    </dataValidation>
    <dataValidation type="decimal" allowBlank="1" showInputMessage="1" showErrorMessage="1" errorTitle="Tähelepanu!" error="AMIF toetuse osakaal ei saa olla suurem kui 75%" promptTitle="Tähelepanu!" prompt="AMIF toetuse osakaal ei saa olla suurem kui 75%" sqref="D15">
      <formula1>0</formula1>
      <formula2>75</formula2>
    </dataValidation>
    <dataValidation type="decimal" operator="equal" allowBlank="1" showInputMessage="1" showErrorMessage="1" errorTitle="Tähelepanu!" error="Tervik peab olema 100%" promptTitle="Tähelepanu!" prompt="Osakaalude summa peab olema 100%" sqref="D20">
      <formula1>100</formula1>
    </dataValidation>
    <dataValidation type="decimal" operator="equal" allowBlank="1" showInputMessage="1" showErrorMessage="1" sqref="C20">
      <formula1>C26</formula1>
    </dataValidation>
    <dataValidation type="custom" allowBlank="1" showInputMessage="1" showErrorMessage="1" sqref="D16">
      <formula1>IF(SUM(D15:D19)&gt;100," ",100-(D15+D17+D18+D19))</formula1>
    </dataValidation>
    <dataValidation type="list" allowBlank="1" showInputMessage="1" showErrorMessage="1" errorTitle="Tähelepanu!" error="Vali ühik nimekirjast" promptTitle="Tähelepanu!" prompt="Vali ühik nimekirjast" sqref="D31:D33">
      <formula1>Ühik</formula1>
    </dataValidation>
  </dataValidations>
  <pageMargins left="0.7" right="0.7" top="0.75" bottom="0.75" header="0.3" footer="0.3"/>
  <pageSetup paperSize="9" orientation="portrait" r:id="rId1"/>
  <ignoredErrors>
    <ignoredError sqref="C17:C20 D20" unlockedFormula="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4"/>
  <sheetViews>
    <sheetView workbookViewId="0">
      <selection activeCell="A11" sqref="A11"/>
    </sheetView>
  </sheetViews>
  <sheetFormatPr defaultRowHeight="14.5" x14ac:dyDescent="0.35"/>
  <cols>
    <col min="1" max="1" width="64.54296875" bestFit="1" customWidth="1"/>
    <col min="2" max="2" width="7.54296875" bestFit="1" customWidth="1"/>
    <col min="3" max="3" width="11.81640625" bestFit="1" customWidth="1"/>
  </cols>
  <sheetData>
    <row r="1" spans="1:1" ht="15.5" x14ac:dyDescent="0.35">
      <c r="A1" s="19" t="s">
        <v>23</v>
      </c>
    </row>
    <row r="2" spans="1:1" ht="15.5" x14ac:dyDescent="0.35">
      <c r="A2" s="19" t="s">
        <v>24</v>
      </c>
    </row>
    <row r="3" spans="1:1" ht="15.5" x14ac:dyDescent="0.35">
      <c r="A3" s="19" t="s">
        <v>25</v>
      </c>
    </row>
    <row r="6" spans="1:1" ht="15.5" x14ac:dyDescent="0.35">
      <c r="A6" s="19" t="s">
        <v>34</v>
      </c>
    </row>
    <row r="7" spans="1:1" ht="15.5" x14ac:dyDescent="0.35">
      <c r="A7" s="19" t="s">
        <v>71</v>
      </c>
    </row>
    <row r="8" spans="1:1" s="16" customFormat="1" ht="15.5" x14ac:dyDescent="0.35">
      <c r="A8" s="19" t="s">
        <v>49</v>
      </c>
    </row>
    <row r="9" spans="1:1" ht="15.5" x14ac:dyDescent="0.35">
      <c r="A9" s="19" t="s">
        <v>50</v>
      </c>
    </row>
    <row r="12" spans="1:1" ht="15.5" x14ac:dyDescent="0.35">
      <c r="A12" s="19" t="s">
        <v>64</v>
      </c>
    </row>
    <row r="13" spans="1:1" ht="15.5" x14ac:dyDescent="0.35">
      <c r="A13" s="19" t="s">
        <v>65</v>
      </c>
    </row>
    <row r="14" spans="1:1" ht="15.5" x14ac:dyDescent="0.35">
      <c r="A14" s="19" t="s">
        <v>66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7C80"/>
  </sheetPr>
  <dimension ref="A1:M41"/>
  <sheetViews>
    <sheetView tabSelected="1" zoomScaleNormal="100" workbookViewId="0">
      <selection activeCell="C32" sqref="C32"/>
    </sheetView>
  </sheetViews>
  <sheetFormatPr defaultRowHeight="14.5" x14ac:dyDescent="0.35"/>
  <cols>
    <col min="1" max="1" width="7" customWidth="1"/>
    <col min="2" max="2" width="36.26953125" customWidth="1"/>
    <col min="3" max="3" width="15.1796875" customWidth="1"/>
    <col min="4" max="4" width="20.26953125" customWidth="1"/>
    <col min="5" max="5" width="17.453125" customWidth="1"/>
    <col min="6" max="6" width="20.26953125" style="16" customWidth="1"/>
    <col min="7" max="7" width="17.453125" style="16" customWidth="1"/>
    <col min="8" max="8" width="20" customWidth="1"/>
    <col min="9" max="9" width="15.1796875" customWidth="1"/>
    <col min="10" max="10" width="20.1796875" style="16" customWidth="1"/>
    <col min="11" max="11" width="15.1796875" style="16" customWidth="1"/>
    <col min="12" max="12" width="16" customWidth="1"/>
    <col min="13" max="13" width="11.81640625" bestFit="1" customWidth="1"/>
  </cols>
  <sheetData>
    <row r="1" spans="1:12" s="16" customFormat="1" ht="15.5" x14ac:dyDescent="0.35">
      <c r="A1"/>
      <c r="B1" s="19"/>
      <c r="C1" s="19"/>
      <c r="D1" s="35"/>
      <c r="E1" s="19"/>
      <c r="F1" s="35"/>
      <c r="G1" s="19"/>
      <c r="H1" s="19"/>
    </row>
    <row r="2" spans="1:12" s="16" customFormat="1" ht="15.5" x14ac:dyDescent="0.35">
      <c r="A2" s="72" t="s">
        <v>22</v>
      </c>
      <c r="B2" s="73"/>
      <c r="C2" s="73"/>
      <c r="D2" s="74"/>
      <c r="E2" s="19"/>
      <c r="F2" s="74"/>
      <c r="G2" s="19"/>
      <c r="H2" s="19"/>
    </row>
    <row r="3" spans="1:12" s="16" customFormat="1" ht="15.5" x14ac:dyDescent="0.35">
      <c r="A3" s="3" t="s">
        <v>57</v>
      </c>
      <c r="B3" s="19"/>
      <c r="C3" s="19"/>
      <c r="D3" s="19"/>
      <c r="E3" s="19"/>
      <c r="F3" s="19"/>
      <c r="G3" s="19"/>
      <c r="H3" s="19"/>
    </row>
    <row r="4" spans="1:12" s="16" customFormat="1" ht="15.5" x14ac:dyDescent="0.35">
      <c r="A4" s="35" t="s">
        <v>117</v>
      </c>
      <c r="B4" s="29"/>
      <c r="C4" s="29"/>
      <c r="D4" s="29"/>
      <c r="E4" s="29"/>
      <c r="F4" s="29"/>
      <c r="G4" s="29"/>
      <c r="H4" s="29"/>
    </row>
    <row r="5" spans="1:12" s="16" customFormat="1" ht="15.5" x14ac:dyDescent="0.35">
      <c r="A5" s="35" t="s">
        <v>111</v>
      </c>
      <c r="B5" s="29"/>
      <c r="C5" s="29"/>
      <c r="D5" s="29"/>
      <c r="E5" s="29"/>
      <c r="F5" s="29"/>
      <c r="G5" s="29"/>
      <c r="H5" s="29"/>
    </row>
    <row r="6" spans="1:12" ht="15.5" x14ac:dyDescent="0.35">
      <c r="A6" s="35" t="s">
        <v>118</v>
      </c>
      <c r="B6" s="29"/>
      <c r="C6" s="29"/>
      <c r="D6" s="29"/>
      <c r="E6" s="29"/>
      <c r="F6" s="29"/>
      <c r="G6" s="29"/>
      <c r="H6" s="29"/>
    </row>
    <row r="7" spans="1:12" s="16" customFormat="1" ht="15.5" x14ac:dyDescent="0.35">
      <c r="A7" s="54"/>
      <c r="B7"/>
      <c r="C7" s="34"/>
      <c r="D7" s="34"/>
      <c r="E7" s="34"/>
      <c r="F7" s="34"/>
      <c r="G7" s="34"/>
      <c r="H7" s="34"/>
      <c r="I7" s="54"/>
      <c r="J7" s="54"/>
      <c r="K7" s="54"/>
    </row>
    <row r="8" spans="1:12" ht="15.5" x14ac:dyDescent="0.35">
      <c r="A8" s="3" t="s">
        <v>60</v>
      </c>
    </row>
    <row r="9" spans="1:12" ht="15.5" x14ac:dyDescent="0.35">
      <c r="A9" s="36"/>
      <c r="B9" s="37"/>
      <c r="C9" s="37"/>
      <c r="D9" s="134" t="s">
        <v>58</v>
      </c>
      <c r="E9" s="135"/>
      <c r="F9" s="135"/>
      <c r="G9" s="135"/>
      <c r="H9" s="135"/>
      <c r="I9" s="135"/>
      <c r="J9" s="135"/>
      <c r="K9" s="136"/>
      <c r="L9" s="122" t="s">
        <v>51</v>
      </c>
    </row>
    <row r="10" spans="1:12" ht="15.75" customHeight="1" x14ac:dyDescent="0.35">
      <c r="A10" s="36"/>
      <c r="B10" s="37"/>
      <c r="C10" s="37"/>
      <c r="D10" s="127" t="s">
        <v>62</v>
      </c>
      <c r="E10" s="132" t="s">
        <v>134</v>
      </c>
      <c r="F10" s="127" t="s">
        <v>62</v>
      </c>
      <c r="G10" s="132" t="s">
        <v>135</v>
      </c>
      <c r="H10" s="125" t="s">
        <v>62</v>
      </c>
      <c r="I10" s="132" t="s">
        <v>141</v>
      </c>
      <c r="J10" s="137" t="s">
        <v>62</v>
      </c>
      <c r="K10" s="137" t="s">
        <v>142</v>
      </c>
      <c r="L10" s="123"/>
    </row>
    <row r="11" spans="1:12" ht="15.5" x14ac:dyDescent="0.35">
      <c r="A11" s="36"/>
      <c r="B11" s="37" t="s">
        <v>11</v>
      </c>
      <c r="C11" s="37" t="s">
        <v>16</v>
      </c>
      <c r="D11" s="128"/>
      <c r="E11" s="133"/>
      <c r="F11" s="128"/>
      <c r="G11" s="133"/>
      <c r="H11" s="126"/>
      <c r="I11" s="133"/>
      <c r="J11" s="125"/>
      <c r="K11" s="125"/>
      <c r="L11" s="124"/>
    </row>
    <row r="12" spans="1:12" ht="15.5" x14ac:dyDescent="0.35">
      <c r="A12" s="39">
        <v>1</v>
      </c>
      <c r="B12" s="40" t="s">
        <v>3</v>
      </c>
      <c r="C12" s="59">
        <f>'A. Eelarve'!C15</f>
        <v>420660</v>
      </c>
      <c r="D12" s="129" t="s">
        <v>128</v>
      </c>
      <c r="E12" s="59">
        <f>200000*0.75</f>
        <v>150000</v>
      </c>
      <c r="F12" s="129" t="s">
        <v>133</v>
      </c>
      <c r="G12" s="59">
        <f>8000*0.75</f>
        <v>6000</v>
      </c>
      <c r="H12" s="129" t="s">
        <v>129</v>
      </c>
      <c r="I12" s="59">
        <f>249200*0.75</f>
        <v>186900</v>
      </c>
      <c r="J12" s="147" t="s">
        <v>140</v>
      </c>
      <c r="K12" s="59">
        <f>C12-E12-G12-I12</f>
        <v>77760</v>
      </c>
      <c r="L12" s="65">
        <f>'A. Eelarve'!D15</f>
        <v>75</v>
      </c>
    </row>
    <row r="13" spans="1:12" ht="15.5" x14ac:dyDescent="0.35">
      <c r="A13" s="39">
        <v>2</v>
      </c>
      <c r="B13" s="40" t="s">
        <v>13</v>
      </c>
      <c r="C13" s="59">
        <f>'A. Eelarve'!C16</f>
        <v>140220</v>
      </c>
      <c r="D13" s="130"/>
      <c r="E13" s="59">
        <f>200000*0.25</f>
        <v>50000</v>
      </c>
      <c r="F13" s="130"/>
      <c r="G13" s="59">
        <f>8000*0.25</f>
        <v>2000</v>
      </c>
      <c r="H13" s="131"/>
      <c r="I13" s="59">
        <f>249200*0.25</f>
        <v>62300</v>
      </c>
      <c r="J13" s="148"/>
      <c r="K13" s="59">
        <f>C13-E13-G13-I13</f>
        <v>25920</v>
      </c>
      <c r="L13" s="65">
        <f>'A. Eelarve'!D16</f>
        <v>25</v>
      </c>
    </row>
    <row r="14" spans="1:12" ht="15.5" x14ac:dyDescent="0.35">
      <c r="A14" s="39">
        <v>3</v>
      </c>
      <c r="B14" s="40" t="s">
        <v>15</v>
      </c>
      <c r="C14" s="59">
        <f>'A. Eelarve'!C17</f>
        <v>0</v>
      </c>
      <c r="D14" s="41"/>
      <c r="E14" s="59">
        <v>0</v>
      </c>
      <c r="F14" s="41"/>
      <c r="G14" s="59">
        <v>0</v>
      </c>
      <c r="H14" s="41"/>
      <c r="I14" s="59">
        <v>0</v>
      </c>
      <c r="J14" s="59"/>
      <c r="K14" s="59"/>
      <c r="L14" s="65">
        <f>'A. Eelarve'!D17</f>
        <v>0</v>
      </c>
    </row>
    <row r="15" spans="1:12" ht="15.5" x14ac:dyDescent="0.35">
      <c r="A15" s="39">
        <v>4</v>
      </c>
      <c r="B15" s="40" t="s">
        <v>14</v>
      </c>
      <c r="C15" s="59">
        <f>'A. Eelarve'!C18</f>
        <v>0</v>
      </c>
      <c r="D15" s="41"/>
      <c r="E15" s="59">
        <v>0</v>
      </c>
      <c r="F15" s="41"/>
      <c r="G15" s="59">
        <v>0</v>
      </c>
      <c r="H15" s="41"/>
      <c r="I15" s="59">
        <v>0</v>
      </c>
      <c r="J15" s="59"/>
      <c r="K15" s="59"/>
      <c r="L15" s="65">
        <f>'A. Eelarve'!D18</f>
        <v>0</v>
      </c>
    </row>
    <row r="16" spans="1:12" ht="15.5" x14ac:dyDescent="0.35">
      <c r="A16" s="39">
        <v>5</v>
      </c>
      <c r="B16" s="40" t="s">
        <v>40</v>
      </c>
      <c r="C16" s="59">
        <f>'A. Eelarve'!C19</f>
        <v>0</v>
      </c>
      <c r="D16" s="41"/>
      <c r="E16" s="59">
        <v>0</v>
      </c>
      <c r="F16" s="41"/>
      <c r="G16" s="59">
        <v>0</v>
      </c>
      <c r="H16" s="41"/>
      <c r="I16" s="59">
        <v>0</v>
      </c>
      <c r="J16" s="59"/>
      <c r="K16" s="59"/>
      <c r="L16" s="65">
        <f>'A. Eelarve'!D19</f>
        <v>0</v>
      </c>
    </row>
    <row r="17" spans="1:13" ht="15.5" x14ac:dyDescent="0.35">
      <c r="A17" s="110" t="s">
        <v>52</v>
      </c>
      <c r="B17" s="111"/>
      <c r="C17" s="46">
        <f>SUM(C12:C16)</f>
        <v>560880</v>
      </c>
      <c r="D17" s="42"/>
      <c r="E17" s="46">
        <f>SUM(E12:E16)</f>
        <v>200000</v>
      </c>
      <c r="F17" s="42"/>
      <c r="G17" s="46">
        <f>SUM(G12:G16)</f>
        <v>8000</v>
      </c>
      <c r="H17" s="42"/>
      <c r="I17" s="46">
        <f>SUM(I12:I16)</f>
        <v>249200</v>
      </c>
      <c r="J17" s="46"/>
      <c r="K17" s="46">
        <f>SUM(K12:K16)</f>
        <v>103680</v>
      </c>
      <c r="L17" s="46">
        <f>SUM(L12:L16)</f>
        <v>100</v>
      </c>
    </row>
    <row r="19" spans="1:13" ht="15.5" x14ac:dyDescent="0.35">
      <c r="A19" s="3" t="s">
        <v>61</v>
      </c>
    </row>
    <row r="20" spans="1:13" ht="15" customHeight="1" x14ac:dyDescent="0.35">
      <c r="A20" s="141" t="s">
        <v>11</v>
      </c>
      <c r="B20" s="142"/>
      <c r="C20" s="138" t="s">
        <v>16</v>
      </c>
      <c r="D20" s="151" t="s">
        <v>58</v>
      </c>
      <c r="E20" s="152"/>
      <c r="F20" s="152"/>
      <c r="G20" s="152"/>
      <c r="H20" s="152"/>
      <c r="I20" s="152"/>
      <c r="J20" s="152"/>
      <c r="K20" s="152"/>
      <c r="L20" s="152"/>
      <c r="M20" s="138" t="s">
        <v>51</v>
      </c>
    </row>
    <row r="21" spans="1:13" ht="15.5" x14ac:dyDescent="0.35">
      <c r="A21" s="143"/>
      <c r="B21" s="144"/>
      <c r="C21" s="139"/>
      <c r="D21" s="149" t="s">
        <v>134</v>
      </c>
      <c r="E21" s="150"/>
      <c r="F21" s="149" t="s">
        <v>135</v>
      </c>
      <c r="G21" s="150"/>
      <c r="H21" s="149" t="s">
        <v>141</v>
      </c>
      <c r="I21" s="150"/>
      <c r="J21" s="149" t="s">
        <v>142</v>
      </c>
      <c r="K21" s="150"/>
      <c r="L21" s="88" t="s">
        <v>122</v>
      </c>
      <c r="M21" s="139"/>
    </row>
    <row r="22" spans="1:13" ht="30.5" x14ac:dyDescent="0.35">
      <c r="A22" s="145"/>
      <c r="B22" s="146"/>
      <c r="C22" s="140"/>
      <c r="D22" s="38" t="s">
        <v>59</v>
      </c>
      <c r="E22" s="56" t="s">
        <v>12</v>
      </c>
      <c r="F22" s="38" t="s">
        <v>59</v>
      </c>
      <c r="G22" s="56" t="s">
        <v>12</v>
      </c>
      <c r="H22" s="55" t="s">
        <v>59</v>
      </c>
      <c r="I22" s="56" t="s">
        <v>12</v>
      </c>
      <c r="J22" s="99" t="s">
        <v>59</v>
      </c>
      <c r="K22" s="56" t="s">
        <v>12</v>
      </c>
      <c r="L22" s="89" t="s">
        <v>12</v>
      </c>
      <c r="M22" s="140"/>
    </row>
    <row r="23" spans="1:13" ht="15.5" x14ac:dyDescent="0.35">
      <c r="A23" s="39">
        <v>1</v>
      </c>
      <c r="B23" s="40" t="s">
        <v>3</v>
      </c>
      <c r="C23" s="59">
        <f>E23+I23+G23+K23</f>
        <v>420660</v>
      </c>
      <c r="D23" s="28">
        <v>43266</v>
      </c>
      <c r="E23" s="63">
        <v>150000</v>
      </c>
      <c r="F23" s="28">
        <v>43438</v>
      </c>
      <c r="G23" s="63">
        <v>6000</v>
      </c>
      <c r="H23" s="28">
        <v>43753</v>
      </c>
      <c r="I23" s="63">
        <v>186900</v>
      </c>
      <c r="J23" s="28">
        <v>43896</v>
      </c>
      <c r="K23" s="63">
        <v>77760</v>
      </c>
      <c r="L23" s="90">
        <f>IF(OR(K23="",0,'C. KULUARUANDE KOOND'!F10=0),0,'C. KULUARUANDE KOOND'!D10-'B. Maksetaotlus'!C23)</f>
        <v>-77760</v>
      </c>
      <c r="M23" s="65">
        <f>'A. Eelarve'!D15</f>
        <v>75</v>
      </c>
    </row>
    <row r="24" spans="1:13" ht="15.5" x14ac:dyDescent="0.35">
      <c r="A24" s="39">
        <v>2</v>
      </c>
      <c r="B24" s="40" t="s">
        <v>13</v>
      </c>
      <c r="C24" s="59">
        <f>E24+I24+G24+K24</f>
        <v>140220</v>
      </c>
      <c r="D24" s="28">
        <v>43266</v>
      </c>
      <c r="E24" s="63">
        <v>50000</v>
      </c>
      <c r="F24" s="28">
        <v>43438</v>
      </c>
      <c r="G24" s="63">
        <v>2000</v>
      </c>
      <c r="H24" s="28">
        <v>43753</v>
      </c>
      <c r="I24" s="63">
        <v>62300</v>
      </c>
      <c r="J24" s="28">
        <v>43896</v>
      </c>
      <c r="K24" s="63">
        <v>25920</v>
      </c>
      <c r="L24" s="90">
        <f>IF(OR(K24="",0,'C. KULUARUANDE KOOND'!F11=0),0,'C. KULUARUANDE KOOND'!D11-'B. Maksetaotlus'!C24)</f>
        <v>-25920</v>
      </c>
      <c r="M24" s="65">
        <f>'A. Eelarve'!D16</f>
        <v>25</v>
      </c>
    </row>
    <row r="25" spans="1:13" ht="15.5" x14ac:dyDescent="0.35">
      <c r="A25" s="39">
        <v>3</v>
      </c>
      <c r="B25" s="40" t="s">
        <v>15</v>
      </c>
      <c r="C25" s="59">
        <f t="shared" ref="C25:C27" si="0">E25+I25</f>
        <v>0</v>
      </c>
      <c r="D25" s="28"/>
      <c r="E25" s="63"/>
      <c r="F25" s="28"/>
      <c r="G25" s="63"/>
      <c r="H25" s="28"/>
      <c r="I25" s="63"/>
      <c r="J25" s="63"/>
      <c r="K25" s="63"/>
      <c r="L25" s="90">
        <f>IF(OR(I25="",0,'C. KULUARUANDE KOOND'!F12=0),0,'C. KULUARUANDE KOOND'!D12-'B. Maksetaotlus'!C25)</f>
        <v>0</v>
      </c>
      <c r="M25" s="65">
        <f>'A. Eelarve'!D17</f>
        <v>0</v>
      </c>
    </row>
    <row r="26" spans="1:13" ht="15.5" x14ac:dyDescent="0.35">
      <c r="A26" s="39">
        <v>4</v>
      </c>
      <c r="B26" s="40" t="s">
        <v>14</v>
      </c>
      <c r="C26" s="59">
        <f t="shared" si="0"/>
        <v>0</v>
      </c>
      <c r="D26" s="28"/>
      <c r="E26" s="63"/>
      <c r="F26" s="28"/>
      <c r="G26" s="63"/>
      <c r="H26" s="28"/>
      <c r="I26" s="63"/>
      <c r="J26" s="63"/>
      <c r="K26" s="63"/>
      <c r="L26" s="90">
        <f>IF(OR(I26="",0,'C. KULUARUANDE KOOND'!F13=0),0,'C. KULUARUANDE KOOND'!D13-'B. Maksetaotlus'!C26)</f>
        <v>0</v>
      </c>
      <c r="M26" s="65">
        <f>'A. Eelarve'!D18</f>
        <v>0</v>
      </c>
    </row>
    <row r="27" spans="1:13" ht="15.5" x14ac:dyDescent="0.35">
      <c r="A27" s="39">
        <v>5</v>
      </c>
      <c r="B27" s="40" t="s">
        <v>40</v>
      </c>
      <c r="C27" s="59">
        <f t="shared" si="0"/>
        <v>0</v>
      </c>
      <c r="D27" s="28"/>
      <c r="E27" s="63"/>
      <c r="F27" s="28"/>
      <c r="G27" s="63"/>
      <c r="H27" s="28"/>
      <c r="I27" s="63"/>
      <c r="J27" s="63"/>
      <c r="K27" s="63"/>
      <c r="L27" s="90">
        <f>IF(OR(I27="",0,'C. KULUARUANDE KOOND'!F14=0),0,'C. KULUARUANDE KOOND'!D14-'B. Maksetaotlus'!C27)</f>
        <v>0</v>
      </c>
      <c r="M27" s="65">
        <f>'A. Eelarve'!D19</f>
        <v>0</v>
      </c>
    </row>
    <row r="28" spans="1:13" ht="15.5" x14ac:dyDescent="0.35">
      <c r="A28" s="110" t="s">
        <v>52</v>
      </c>
      <c r="B28" s="111"/>
      <c r="C28" s="46">
        <f>SUM(C23:C27)</f>
        <v>560880</v>
      </c>
      <c r="D28" s="42"/>
      <c r="E28" s="46">
        <f>SUM(E23:E27)</f>
        <v>200000</v>
      </c>
      <c r="F28" s="42"/>
      <c r="G28" s="46">
        <f>SUM(G23:G27)</f>
        <v>8000</v>
      </c>
      <c r="H28" s="42"/>
      <c r="I28" s="46">
        <f>SUM(I23:I27)</f>
        <v>249200</v>
      </c>
      <c r="J28" s="46"/>
      <c r="K28" s="46">
        <f>SUM(K23:K27)</f>
        <v>103680</v>
      </c>
      <c r="L28" s="46">
        <f>SUM(L23:L27)</f>
        <v>-103680</v>
      </c>
      <c r="M28" s="46">
        <f>SUM(M23:M27)</f>
        <v>100</v>
      </c>
    </row>
    <row r="31" spans="1:13" s="16" customFormat="1" x14ac:dyDescent="0.35">
      <c r="A31" s="16" t="s">
        <v>155</v>
      </c>
    </row>
    <row r="32" spans="1:13" s="16" customFormat="1" x14ac:dyDescent="0.35">
      <c r="A32" s="86" t="s">
        <v>79</v>
      </c>
      <c r="B32" s="77"/>
    </row>
    <row r="33" spans="1:2" s="16" customFormat="1" x14ac:dyDescent="0.35">
      <c r="A33" s="77"/>
      <c r="B33" s="77"/>
    </row>
    <row r="34" spans="1:2" s="16" customFormat="1" x14ac:dyDescent="0.35">
      <c r="A34" s="86"/>
      <c r="B34" s="77"/>
    </row>
    <row r="35" spans="1:2" x14ac:dyDescent="0.35">
      <c r="A35" s="87" t="s">
        <v>123</v>
      </c>
      <c r="B35" s="77"/>
    </row>
    <row r="36" spans="1:2" s="16" customFormat="1" x14ac:dyDescent="0.35">
      <c r="A36" s="70"/>
    </row>
    <row r="37" spans="1:2" s="16" customFormat="1" x14ac:dyDescent="0.35">
      <c r="A37" s="108" t="s">
        <v>156</v>
      </c>
    </row>
    <row r="38" spans="1:2" x14ac:dyDescent="0.35">
      <c r="A38" t="s">
        <v>80</v>
      </c>
    </row>
    <row r="41" spans="1:2" x14ac:dyDescent="0.35">
      <c r="A41" s="70" t="s">
        <v>123</v>
      </c>
    </row>
  </sheetData>
  <sheetProtection selectLockedCells="1"/>
  <mergeCells count="24">
    <mergeCell ref="A28:B28"/>
    <mergeCell ref="D21:E21"/>
    <mergeCell ref="H21:I21"/>
    <mergeCell ref="D20:L20"/>
    <mergeCell ref="F21:G21"/>
    <mergeCell ref="J21:K21"/>
    <mergeCell ref="M20:M22"/>
    <mergeCell ref="C20:C22"/>
    <mergeCell ref="A20:B22"/>
    <mergeCell ref="A17:B17"/>
    <mergeCell ref="J12:J13"/>
    <mergeCell ref="L9:L11"/>
    <mergeCell ref="H10:H11"/>
    <mergeCell ref="D10:D11"/>
    <mergeCell ref="D12:D13"/>
    <mergeCell ref="H12:H13"/>
    <mergeCell ref="F10:F11"/>
    <mergeCell ref="F12:F13"/>
    <mergeCell ref="E10:E11"/>
    <mergeCell ref="G10:G11"/>
    <mergeCell ref="I10:I11"/>
    <mergeCell ref="D9:K9"/>
    <mergeCell ref="J10:J11"/>
    <mergeCell ref="K10:K11"/>
  </mergeCells>
  <conditionalFormatting sqref="L17">
    <cfRule type="cellIs" dxfId="18" priority="4" operator="equal">
      <formula>0</formula>
    </cfRule>
    <cfRule type="cellIs" dxfId="17" priority="5" operator="lessThan">
      <formula>100</formula>
    </cfRule>
    <cfRule type="cellIs" dxfId="16" priority="6" operator="greaterThan">
      <formula>100</formula>
    </cfRule>
  </conditionalFormatting>
  <conditionalFormatting sqref="M28">
    <cfRule type="cellIs" dxfId="15" priority="1" operator="equal">
      <formula>0</formula>
    </cfRule>
    <cfRule type="cellIs" dxfId="14" priority="2" operator="lessThan">
      <formula>100</formula>
    </cfRule>
    <cfRule type="cellIs" dxfId="13" priority="3" operator="greaterThan">
      <formula>100</formula>
    </cfRule>
  </conditionalFormatting>
  <dataValidations count="6">
    <dataValidation type="decimal" operator="equal" allowBlank="1" showInputMessage="1" showErrorMessage="1" sqref="C17:D17 F17">
      <formula1>C27</formula1>
    </dataValidation>
    <dataValidation type="decimal" operator="equal" allowBlank="1" showInputMessage="1" showErrorMessage="1" errorTitle="Tähelepanu!" error="Tervik peab olema 100%" promptTitle="Tähelepanu!" prompt="Osakaalude summa peab olema 100%" sqref="L17 M28">
      <formula1>100</formula1>
    </dataValidation>
    <dataValidation type="decimal" allowBlank="1" showInputMessage="1" showErrorMessage="1" errorTitle="Tähelepanu!" error="AMIF toetuse osakaal ei saa olla suurem kui 75%" promptTitle="Tähelepanu!" prompt="AMIF toetuse osakaal ei saa olla suurem kui 75%" sqref="L12 M23">
      <formula1>0</formula1>
      <formula2>75</formula2>
    </dataValidation>
    <dataValidation operator="equal" allowBlank="1" showErrorMessage="1" promptTitle="Tähelepanu!" prompt="AMIF tulu peab võrduma AMIF kuluga." sqref="B11 A20"/>
    <dataValidation type="custom" allowBlank="1" showInputMessage="1" showErrorMessage="1" sqref="L13 M24">
      <formula1>IF(SUM(L12:L16)&gt;100," ",100-(L12+L14+L15+L16))</formula1>
    </dataValidation>
    <dataValidation type="decimal" operator="equal" allowBlank="1" showInputMessage="1" showErrorMessage="1" sqref="C28:D28 F28">
      <formula1>C39</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9"/>
  <sheetViews>
    <sheetView workbookViewId="0">
      <selection activeCell="F7" sqref="F7"/>
    </sheetView>
  </sheetViews>
  <sheetFormatPr defaultColWidth="9.1796875" defaultRowHeight="15.5" x14ac:dyDescent="0.35"/>
  <cols>
    <col min="1" max="1" width="25.26953125" style="1" customWidth="1"/>
    <col min="2" max="2" width="41.81640625" style="1" customWidth="1"/>
    <col min="3" max="3" width="17.26953125" style="1" customWidth="1"/>
    <col min="4" max="4" width="19" style="1" customWidth="1"/>
    <col min="5" max="5" width="18.1796875" style="1" customWidth="1"/>
    <col min="6" max="7" width="18.1796875" style="19" customWidth="1"/>
    <col min="8" max="8" width="11.453125" style="1" customWidth="1"/>
    <col min="9" max="11" width="9.1796875" style="1"/>
    <col min="12" max="12" width="9.1796875" style="1" customWidth="1"/>
    <col min="13" max="14" width="9.1796875" style="1"/>
    <col min="15" max="15" width="10.7265625" style="1" customWidth="1"/>
    <col min="16" max="16" width="8.81640625" style="1" customWidth="1"/>
    <col min="17" max="16384" width="9.1796875" style="1"/>
  </cols>
  <sheetData>
    <row r="1" spans="1:11" s="19" customFormat="1" x14ac:dyDescent="0.35">
      <c r="A1" s="75"/>
      <c r="B1" s="73"/>
      <c r="D1" s="35"/>
    </row>
    <row r="2" spans="1:11" s="19" customFormat="1" x14ac:dyDescent="0.35">
      <c r="A2" s="72" t="s">
        <v>22</v>
      </c>
      <c r="B2" s="73"/>
      <c r="D2" s="35"/>
    </row>
    <row r="3" spans="1:11" x14ac:dyDescent="0.35">
      <c r="A3" s="3" t="s">
        <v>0</v>
      </c>
      <c r="K3" s="7"/>
    </row>
    <row r="4" spans="1:11" s="29" customFormat="1" x14ac:dyDescent="0.35">
      <c r="A4" s="35" t="s">
        <v>39</v>
      </c>
      <c r="B4" s="29" t="s">
        <v>119</v>
      </c>
      <c r="K4" s="34"/>
    </row>
    <row r="5" spans="1:11" s="29" customFormat="1" x14ac:dyDescent="0.35">
      <c r="A5" s="35" t="s">
        <v>76</v>
      </c>
      <c r="B5" s="29" t="s">
        <v>120</v>
      </c>
    </row>
    <row r="6" spans="1:11" s="29" customFormat="1" x14ac:dyDescent="0.35">
      <c r="A6" s="35" t="s">
        <v>106</v>
      </c>
      <c r="B6" s="29" t="s">
        <v>121</v>
      </c>
    </row>
    <row r="7" spans="1:11" s="29" customFormat="1" x14ac:dyDescent="0.35">
      <c r="A7" s="76"/>
    </row>
    <row r="8" spans="1:11" x14ac:dyDescent="0.35">
      <c r="A8" s="159" t="s">
        <v>53</v>
      </c>
      <c r="B8" s="159"/>
      <c r="C8" s="24"/>
      <c r="D8" s="24"/>
    </row>
    <row r="9" spans="1:11" ht="45.5" x14ac:dyDescent="0.35">
      <c r="A9" s="36"/>
      <c r="B9" s="37" t="s">
        <v>11</v>
      </c>
      <c r="C9" s="38" t="s">
        <v>130</v>
      </c>
      <c r="D9" s="38" t="s">
        <v>131</v>
      </c>
      <c r="E9" s="85" t="s">
        <v>132</v>
      </c>
      <c r="F9" s="85" t="s">
        <v>146</v>
      </c>
      <c r="G9" s="85" t="s">
        <v>147</v>
      </c>
      <c r="H9" s="25" t="s">
        <v>51</v>
      </c>
    </row>
    <row r="10" spans="1:11" x14ac:dyDescent="0.35">
      <c r="A10" s="39">
        <v>1</v>
      </c>
      <c r="B10" s="40" t="s">
        <v>3</v>
      </c>
      <c r="C10" s="59">
        <f>'A. Eelarve'!C15</f>
        <v>420660</v>
      </c>
      <c r="D10" s="59">
        <f>E10+F10+G10</f>
        <v>342900</v>
      </c>
      <c r="E10" s="59">
        <f>E22*0.75</f>
        <v>132853.5</v>
      </c>
      <c r="F10" s="59">
        <f>F22*0.75</f>
        <v>210046.5</v>
      </c>
      <c r="G10" s="59">
        <f>G22*0.75</f>
        <v>0</v>
      </c>
      <c r="H10" s="60">
        <f>'A. Eelarve'!D15</f>
        <v>75</v>
      </c>
    </row>
    <row r="11" spans="1:11" x14ac:dyDescent="0.35">
      <c r="A11" s="39">
        <v>2</v>
      </c>
      <c r="B11" s="40" t="s">
        <v>13</v>
      </c>
      <c r="C11" s="59">
        <f>'A. Eelarve'!C16</f>
        <v>140220</v>
      </c>
      <c r="D11" s="59">
        <f>E11+F11+G11</f>
        <v>114300</v>
      </c>
      <c r="E11" s="59">
        <f>E22*0.25</f>
        <v>44284.5</v>
      </c>
      <c r="F11" s="59">
        <f>F22*0.25</f>
        <v>70015.5</v>
      </c>
      <c r="G11" s="59">
        <f>G22*0.25</f>
        <v>0</v>
      </c>
      <c r="H11" s="60">
        <f>'A. Eelarve'!D16</f>
        <v>25</v>
      </c>
      <c r="I11" s="7"/>
    </row>
    <row r="12" spans="1:11" s="19" customFormat="1" x14ac:dyDescent="0.35">
      <c r="A12" s="39">
        <v>3</v>
      </c>
      <c r="B12" s="40" t="s">
        <v>15</v>
      </c>
      <c r="C12" s="59">
        <f>'A. Eelarve'!C17</f>
        <v>0</v>
      </c>
      <c r="D12" s="59">
        <f>E12+F12+G12</f>
        <v>0</v>
      </c>
      <c r="E12" s="59">
        <f t="shared" ref="E12:G14" si="0">ROUND($E$22*H12/100,2)</f>
        <v>0</v>
      </c>
      <c r="F12" s="59">
        <f t="shared" si="0"/>
        <v>0</v>
      </c>
      <c r="G12" s="59">
        <f t="shared" si="0"/>
        <v>0</v>
      </c>
      <c r="H12" s="60">
        <f>'A. Eelarve'!D17</f>
        <v>0</v>
      </c>
      <c r="I12" s="7"/>
    </row>
    <row r="13" spans="1:11" x14ac:dyDescent="0.35">
      <c r="A13" s="39">
        <v>4</v>
      </c>
      <c r="B13" s="40" t="s">
        <v>14</v>
      </c>
      <c r="C13" s="59">
        <f>'A. Eelarve'!C18</f>
        <v>0</v>
      </c>
      <c r="D13" s="59">
        <f>E13+F13+G13</f>
        <v>0</v>
      </c>
      <c r="E13" s="59">
        <f t="shared" si="0"/>
        <v>0</v>
      </c>
      <c r="F13" s="59">
        <f t="shared" si="0"/>
        <v>0</v>
      </c>
      <c r="G13" s="59">
        <f t="shared" si="0"/>
        <v>0</v>
      </c>
      <c r="H13" s="60">
        <f>'A. Eelarve'!D18</f>
        <v>0</v>
      </c>
    </row>
    <row r="14" spans="1:11" s="19" customFormat="1" x14ac:dyDescent="0.35">
      <c r="A14" s="39">
        <v>5</v>
      </c>
      <c r="B14" s="40" t="s">
        <v>40</v>
      </c>
      <c r="C14" s="59">
        <f>'A. Eelarve'!C19</f>
        <v>0</v>
      </c>
      <c r="D14" s="59">
        <f>E14+F14+G14</f>
        <v>0</v>
      </c>
      <c r="E14" s="59">
        <f t="shared" si="0"/>
        <v>0</v>
      </c>
      <c r="F14" s="59">
        <f t="shared" si="0"/>
        <v>0</v>
      </c>
      <c r="G14" s="59">
        <f t="shared" si="0"/>
        <v>0</v>
      </c>
      <c r="H14" s="60">
        <f>'A. Eelarve'!D19</f>
        <v>0</v>
      </c>
    </row>
    <row r="15" spans="1:11" x14ac:dyDescent="0.35">
      <c r="A15" s="110" t="s">
        <v>52</v>
      </c>
      <c r="B15" s="111"/>
      <c r="C15" s="46">
        <f t="shared" ref="C15:H15" si="1">SUM(C10:C14)</f>
        <v>560880</v>
      </c>
      <c r="D15" s="46">
        <f>SUM(D10:D14)</f>
        <v>457200</v>
      </c>
      <c r="E15" s="46">
        <f t="shared" si="1"/>
        <v>177138</v>
      </c>
      <c r="F15" s="46">
        <f t="shared" si="1"/>
        <v>280062</v>
      </c>
      <c r="G15" s="46">
        <f>SUM(G10:G14)</f>
        <v>0</v>
      </c>
      <c r="H15" s="26">
        <f t="shared" si="1"/>
        <v>100</v>
      </c>
    </row>
    <row r="17" spans="1:8" s="19" customFormat="1" x14ac:dyDescent="0.35">
      <c r="A17" s="9" t="s">
        <v>75</v>
      </c>
      <c r="B17" s="1"/>
      <c r="C17" s="8"/>
      <c r="D17" s="7"/>
      <c r="E17" s="7"/>
      <c r="F17" s="7"/>
      <c r="G17" s="7"/>
      <c r="H17" s="7"/>
    </row>
    <row r="18" spans="1:8" ht="78.75" customHeight="1" x14ac:dyDescent="0.35">
      <c r="A18" s="155" t="s">
        <v>1</v>
      </c>
      <c r="B18" s="155" t="s">
        <v>2</v>
      </c>
      <c r="C18" s="153" t="s">
        <v>9</v>
      </c>
      <c r="D18" s="30" t="s">
        <v>21</v>
      </c>
      <c r="E18" s="153" t="s">
        <v>132</v>
      </c>
      <c r="F18" s="153" t="s">
        <v>146</v>
      </c>
      <c r="G18" s="153" t="s">
        <v>147</v>
      </c>
      <c r="H18" s="31" t="s">
        <v>5</v>
      </c>
    </row>
    <row r="19" spans="1:8" s="15" customFormat="1" x14ac:dyDescent="0.35">
      <c r="A19" s="156"/>
      <c r="B19" s="156"/>
      <c r="C19" s="154"/>
      <c r="D19" s="5" t="s">
        <v>4</v>
      </c>
      <c r="E19" s="154"/>
      <c r="F19" s="154"/>
      <c r="G19" s="154"/>
      <c r="H19" s="22"/>
    </row>
    <row r="20" spans="1:8" s="19" customFormat="1" x14ac:dyDescent="0.35">
      <c r="A20" s="11" t="s">
        <v>33</v>
      </c>
      <c r="B20" s="12" t="s">
        <v>72</v>
      </c>
      <c r="C20" s="66">
        <f>'A. Eelarve'!C24</f>
        <v>560880</v>
      </c>
      <c r="D20" s="66">
        <f>SUM(E20:F20)</f>
        <v>457200</v>
      </c>
      <c r="E20" s="66">
        <f>'C1. Muud otsesed kulud'!G7</f>
        <v>177138</v>
      </c>
      <c r="F20" s="66">
        <f>'C1. Muud otsesed kulud'!G10</f>
        <v>280062</v>
      </c>
      <c r="G20" s="66">
        <f>'C1. Muud otsesed kulud'!G14</f>
        <v>0</v>
      </c>
      <c r="H20" s="66">
        <f>IFERROR(ROUND(D20/C20*100,2),0)</f>
        <v>81.510000000000005</v>
      </c>
    </row>
    <row r="21" spans="1:8" x14ac:dyDescent="0.35">
      <c r="A21" s="13"/>
      <c r="B21" s="14" t="s">
        <v>38</v>
      </c>
      <c r="C21" s="67">
        <f t="shared" ref="C21:G22" si="2">SUM(C20:C20)</f>
        <v>560880</v>
      </c>
      <c r="D21" s="67">
        <f t="shared" si="2"/>
        <v>457200</v>
      </c>
      <c r="E21" s="67">
        <f t="shared" si="2"/>
        <v>177138</v>
      </c>
      <c r="F21" s="67">
        <f t="shared" si="2"/>
        <v>280062</v>
      </c>
      <c r="G21" s="67">
        <f t="shared" si="2"/>
        <v>0</v>
      </c>
      <c r="H21" s="67">
        <f>IFERROR(ROUND(D21/C21*100,2),0)</f>
        <v>81.510000000000005</v>
      </c>
    </row>
    <row r="22" spans="1:8" x14ac:dyDescent="0.35">
      <c r="A22" s="10"/>
      <c r="B22" s="11" t="s">
        <v>8</v>
      </c>
      <c r="C22" s="66">
        <f t="shared" si="2"/>
        <v>560880</v>
      </c>
      <c r="D22" s="66">
        <f t="shared" si="2"/>
        <v>457200</v>
      </c>
      <c r="E22" s="66">
        <f t="shared" si="2"/>
        <v>177138</v>
      </c>
      <c r="F22" s="66">
        <f t="shared" si="2"/>
        <v>280062</v>
      </c>
      <c r="G22" s="66">
        <f t="shared" si="2"/>
        <v>0</v>
      </c>
      <c r="H22" s="66">
        <f>IFERROR(ROUND(D22/C22*100,2),0)</f>
        <v>81.510000000000005</v>
      </c>
    </row>
    <row r="23" spans="1:8" x14ac:dyDescent="0.35">
      <c r="A23"/>
      <c r="B23"/>
      <c r="C23"/>
      <c r="D23"/>
    </row>
    <row r="24" spans="1:8" x14ac:dyDescent="0.35">
      <c r="A24" s="18" t="s">
        <v>125</v>
      </c>
    </row>
    <row r="25" spans="1:8" x14ac:dyDescent="0.35">
      <c r="A25" s="157" t="s">
        <v>68</v>
      </c>
      <c r="B25" s="158"/>
      <c r="C25" s="57" t="s">
        <v>67</v>
      </c>
      <c r="D25" s="57" t="s">
        <v>41</v>
      </c>
      <c r="E25"/>
      <c r="F25" s="16"/>
      <c r="G25" s="16"/>
    </row>
    <row r="26" spans="1:8" ht="46.5" x14ac:dyDescent="0.35">
      <c r="A26" s="20">
        <v>1</v>
      </c>
      <c r="B26" s="2" t="s">
        <v>17</v>
      </c>
      <c r="C26" s="58" t="s">
        <v>65</v>
      </c>
      <c r="D26" s="32"/>
      <c r="E26"/>
      <c r="F26" s="16"/>
      <c r="G26" s="16"/>
    </row>
    <row r="27" spans="1:8" x14ac:dyDescent="0.35">
      <c r="A27" s="20">
        <v>2</v>
      </c>
      <c r="B27" s="21" t="s">
        <v>18</v>
      </c>
      <c r="C27" s="58" t="s">
        <v>65</v>
      </c>
      <c r="D27" s="32"/>
      <c r="E27"/>
      <c r="F27" s="16"/>
      <c r="G27" s="16"/>
    </row>
    <row r="28" spans="1:8" ht="46.5" x14ac:dyDescent="0.35">
      <c r="A28" s="20">
        <v>3</v>
      </c>
      <c r="B28" s="2" t="s">
        <v>19</v>
      </c>
      <c r="C28" s="58" t="s">
        <v>66</v>
      </c>
      <c r="D28" s="32"/>
      <c r="E28"/>
      <c r="F28" s="16"/>
      <c r="G28" s="16"/>
    </row>
    <row r="29" spans="1:8" ht="46.5" x14ac:dyDescent="0.35">
      <c r="A29" s="20">
        <v>4</v>
      </c>
      <c r="B29" s="2" t="s">
        <v>20</v>
      </c>
      <c r="C29" s="58" t="s">
        <v>65</v>
      </c>
      <c r="D29" s="32"/>
      <c r="E29"/>
      <c r="F29" s="16"/>
      <c r="G29" s="16"/>
    </row>
  </sheetData>
  <sheetProtection selectLockedCells="1"/>
  <dataConsolidate/>
  <mergeCells count="9">
    <mergeCell ref="A8:B8"/>
    <mergeCell ref="A15:B15"/>
    <mergeCell ref="C18:C19"/>
    <mergeCell ref="E18:E19"/>
    <mergeCell ref="G18:G19"/>
    <mergeCell ref="F18:F19"/>
    <mergeCell ref="A18:A19"/>
    <mergeCell ref="B18:B19"/>
    <mergeCell ref="A25:B25"/>
  </mergeCells>
  <conditionalFormatting sqref="D20">
    <cfRule type="colorScale" priority="70">
      <colorScale>
        <cfvo type="num" val="0"/>
        <cfvo type="num" val="&quot;C11*1,1&quot;"/>
        <color rgb="FFFF7128"/>
        <color theme="5"/>
      </colorScale>
    </cfRule>
    <cfRule type="cellIs" dxfId="12" priority="72" stopIfTrue="1" operator="greaterThan">
      <formula>"C11*110%"</formula>
    </cfRule>
    <cfRule type="cellIs" dxfId="11" priority="73" stopIfTrue="1" operator="greaterThan">
      <formula>C20*1.1</formula>
    </cfRule>
    <cfRule type="cellIs" dxfId="10" priority="74" stopIfTrue="1" operator="greaterThan">
      <formula>C20*1.1</formula>
    </cfRule>
    <cfRule type="cellIs" dxfId="9" priority="75" stopIfTrue="1" operator="greaterThan">
      <formula>"F11*1,1"</formula>
    </cfRule>
  </conditionalFormatting>
  <conditionalFormatting sqref="H15">
    <cfRule type="cellIs" dxfId="8" priority="38" operator="equal">
      <formula>0</formula>
    </cfRule>
    <cfRule type="cellIs" dxfId="7" priority="56" operator="lessThan">
      <formula>100</formula>
    </cfRule>
    <cfRule type="cellIs" dxfId="6" priority="57" operator="greaterThan">
      <formula>100</formula>
    </cfRule>
  </conditionalFormatting>
  <conditionalFormatting sqref="H20">
    <cfRule type="cellIs" dxfId="5" priority="48" operator="greaterThan">
      <formula>110</formula>
    </cfRule>
  </conditionalFormatting>
  <conditionalFormatting sqref="H22">
    <cfRule type="cellIs" dxfId="4" priority="42" operator="greaterThan">
      <formula>100</formula>
    </cfRule>
  </conditionalFormatting>
  <conditionalFormatting sqref="D22">
    <cfRule type="colorScale" priority="5">
      <colorScale>
        <cfvo type="num" val="0"/>
        <cfvo type="num" val="&quot;C11*1,1&quot;"/>
        <color rgb="FFFF7128"/>
        <color theme="5"/>
      </colorScale>
    </cfRule>
    <cfRule type="cellIs" dxfId="3" priority="6" stopIfTrue="1" operator="greaterThan">
      <formula>"C11*110%"</formula>
    </cfRule>
    <cfRule type="cellIs" dxfId="2" priority="7" stopIfTrue="1" operator="greaterThan">
      <formula>C22*1.1</formula>
    </cfRule>
    <cfRule type="cellIs" dxfId="1" priority="8" stopIfTrue="1" operator="greaterThan">
      <formula>C22*1.1</formula>
    </cfRule>
    <cfRule type="cellIs" dxfId="0" priority="9" stopIfTrue="1" operator="greaterThan">
      <formula>"F11*1,1"</formula>
    </cfRule>
  </conditionalFormatting>
  <dataValidations xWindow="399" yWindow="519" count="5">
    <dataValidation type="decimal" operator="equal" allowBlank="1" showInputMessage="1" showErrorMessage="1" sqref="C15">
      <formula1>C50</formula1>
    </dataValidation>
    <dataValidation type="decimal" operator="equal" allowBlank="1" showInputMessage="1" showErrorMessage="1" errorTitle="Tähelepanu!" error="Tervik peab olema 100%" promptTitle="Tähelepanu!" prompt="Osakaalude summa peab olema 100%" sqref="H15">
      <formula1>100</formula1>
    </dataValidation>
    <dataValidation type="decimal" allowBlank="1" showInputMessage="1" showErrorMessage="1" errorTitle="Tähelepanu!" error="AMIF toetuse osakaal ei saa olla suurem kui 75%" promptTitle="Tähelepanu!" prompt="AMIF toetuse osakaal ei saa olla suurem kui 75%" sqref="H10:H14">
      <formula1>0</formula1>
      <formula2>75</formula2>
    </dataValidation>
    <dataValidation operator="equal" allowBlank="1" showErrorMessage="1" promptTitle="Tähelepanu!" prompt="AMIF tulu peab võrduma AMIF kuluga." sqref="B9"/>
    <dataValidation type="list" allowBlank="1" showInputMessage="1" showErrorMessage="1" errorTitle="Tähelepanu!" error="Vali sobiv vastus" promptTitle="Tähelepanu!" prompt="Vali sobiv vastus" sqref="C26:C29">
      <formula1>Kinnituskiri</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xWindow="399" yWindow="519" count="1">
        <x14:dataValidation type="decimal" errorStyle="warning" operator="equal" allowBlank="1" showInputMessage="1" showErrorMessage="1" promptTitle="Tähelepanu!" prompt="Muude otseste kulude kogusumma peab olema võrdne töölehel &quot;Muud otsesed kulud&quot; saadud kogusummaga.">
          <x14:formula1>
            <xm:f>'C1. Muud otsesed kulud'!G15</xm:f>
          </x14:formula1>
          <xm:sqref>D20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G50"/>
  <sheetViews>
    <sheetView workbookViewId="0">
      <selection activeCell="G9" sqref="G9"/>
    </sheetView>
  </sheetViews>
  <sheetFormatPr defaultColWidth="9.1796875" defaultRowHeight="15.5" x14ac:dyDescent="0.35"/>
  <cols>
    <col min="1" max="1" width="9.54296875" style="19" bestFit="1" customWidth="1"/>
    <col min="2" max="2" width="18.26953125" style="19" customWidth="1"/>
    <col min="3" max="3" width="25.54296875" style="19" customWidth="1"/>
    <col min="4" max="4" width="16.7265625" style="16" customWidth="1"/>
    <col min="5" max="5" width="15.7265625" style="16" customWidth="1"/>
    <col min="6" max="6" width="15.453125" style="19" customWidth="1"/>
    <col min="7" max="7" width="9.81640625" style="19" bestFit="1" customWidth="1"/>
    <col min="8" max="16384" width="9.1796875" style="19"/>
  </cols>
  <sheetData>
    <row r="1" spans="1:7" x14ac:dyDescent="0.35">
      <c r="A1" s="3" t="s">
        <v>63</v>
      </c>
      <c r="B1" s="3"/>
    </row>
    <row r="2" spans="1:7" x14ac:dyDescent="0.35">
      <c r="A2" s="3"/>
      <c r="B2" s="3"/>
    </row>
    <row r="3" spans="1:7" x14ac:dyDescent="0.35">
      <c r="A3" s="78" t="s">
        <v>104</v>
      </c>
    </row>
    <row r="4" spans="1:7" x14ac:dyDescent="0.35">
      <c r="A4" s="17"/>
      <c r="B4" s="162" t="s">
        <v>7</v>
      </c>
      <c r="C4" s="162"/>
      <c r="D4" s="162"/>
      <c r="E4" s="162"/>
      <c r="F4" s="162"/>
      <c r="G4" s="163" t="s">
        <v>12</v>
      </c>
    </row>
    <row r="5" spans="1:7" x14ac:dyDescent="0.35">
      <c r="A5" s="155" t="s">
        <v>1</v>
      </c>
      <c r="B5" s="164" t="s">
        <v>69</v>
      </c>
      <c r="C5" s="165"/>
      <c r="D5" s="165"/>
      <c r="E5" s="165"/>
      <c r="F5" s="166"/>
      <c r="G5" s="163"/>
    </row>
    <row r="6" spans="1:7" ht="30.5" x14ac:dyDescent="0.35">
      <c r="A6" s="156"/>
      <c r="B6" s="6" t="s">
        <v>42</v>
      </c>
      <c r="C6" s="6" t="s">
        <v>43</v>
      </c>
      <c r="D6" s="6" t="s">
        <v>44</v>
      </c>
      <c r="E6" s="6" t="s">
        <v>45</v>
      </c>
      <c r="F6" s="6" t="s">
        <v>46</v>
      </c>
      <c r="G6" s="163"/>
    </row>
    <row r="7" spans="1:7" s="29" customFormat="1" x14ac:dyDescent="0.35">
      <c r="A7" s="79" t="s">
        <v>81</v>
      </c>
      <c r="B7" s="79"/>
      <c r="C7" s="79"/>
      <c r="D7" s="80"/>
      <c r="E7" s="80"/>
      <c r="F7" s="79"/>
      <c r="G7" s="81"/>
    </row>
    <row r="8" spans="1:7" s="29" customFormat="1" x14ac:dyDescent="0.35">
      <c r="A8" s="79" t="s">
        <v>85</v>
      </c>
      <c r="B8" s="79"/>
      <c r="C8" s="79"/>
      <c r="D8" s="80"/>
      <c r="E8" s="80"/>
      <c r="F8" s="79"/>
      <c r="G8" s="81"/>
    </row>
    <row r="9" spans="1:7" s="29" customFormat="1" x14ac:dyDescent="0.35">
      <c r="A9" s="82" t="s">
        <v>86</v>
      </c>
      <c r="B9" s="79" t="s">
        <v>92</v>
      </c>
      <c r="C9" s="79" t="s">
        <v>83</v>
      </c>
      <c r="D9" s="83" t="s">
        <v>84</v>
      </c>
      <c r="E9" s="80">
        <v>42425</v>
      </c>
      <c r="F9" s="79" t="s">
        <v>89</v>
      </c>
      <c r="G9" s="81"/>
    </row>
    <row r="10" spans="1:7" s="29" customFormat="1" ht="62" x14ac:dyDescent="0.35">
      <c r="A10" s="79" t="s">
        <v>87</v>
      </c>
      <c r="B10" s="79" t="s">
        <v>82</v>
      </c>
      <c r="C10" s="79" t="s">
        <v>83</v>
      </c>
      <c r="D10" s="83" t="s">
        <v>84</v>
      </c>
      <c r="E10" s="80">
        <v>42425</v>
      </c>
      <c r="F10" s="84" t="s">
        <v>90</v>
      </c>
      <c r="G10" s="81"/>
    </row>
    <row r="11" spans="1:7" s="29" customFormat="1" x14ac:dyDescent="0.35">
      <c r="A11" s="79" t="s">
        <v>91</v>
      </c>
      <c r="B11" s="79"/>
      <c r="C11" s="79"/>
      <c r="D11" s="83"/>
      <c r="E11" s="80"/>
      <c r="F11" s="84"/>
      <c r="G11" s="81"/>
    </row>
    <row r="12" spans="1:7" s="29" customFormat="1" x14ac:dyDescent="0.35">
      <c r="A12" s="79" t="s">
        <v>6</v>
      </c>
      <c r="B12" s="79" t="s">
        <v>82</v>
      </c>
      <c r="C12" s="79" t="s">
        <v>83</v>
      </c>
      <c r="D12" s="83" t="s">
        <v>84</v>
      </c>
      <c r="E12" s="80">
        <v>42425</v>
      </c>
      <c r="F12" s="79" t="s">
        <v>89</v>
      </c>
      <c r="G12" s="81"/>
    </row>
    <row r="13" spans="1:7" s="29" customFormat="1" ht="62" x14ac:dyDescent="0.35">
      <c r="A13" s="79" t="s">
        <v>88</v>
      </c>
      <c r="B13" s="79" t="s">
        <v>82</v>
      </c>
      <c r="C13" s="79" t="s">
        <v>83</v>
      </c>
      <c r="D13" s="83" t="s">
        <v>84</v>
      </c>
      <c r="E13" s="80">
        <v>42425</v>
      </c>
      <c r="F13" s="84" t="s">
        <v>90</v>
      </c>
      <c r="G13" s="81"/>
    </row>
    <row r="14" spans="1:7" s="29" customFormat="1" x14ac:dyDescent="0.35">
      <c r="A14" s="27"/>
      <c r="B14" s="27"/>
      <c r="C14" s="27"/>
      <c r="D14" s="28"/>
      <c r="E14" s="27"/>
      <c r="F14" s="27"/>
      <c r="G14" s="63"/>
    </row>
    <row r="15" spans="1:7" s="29" customFormat="1" x14ac:dyDescent="0.35">
      <c r="A15" s="27"/>
      <c r="B15" s="27"/>
      <c r="C15" s="27"/>
      <c r="D15" s="28"/>
      <c r="E15" s="27"/>
      <c r="F15" s="27"/>
      <c r="G15" s="63"/>
    </row>
    <row r="16" spans="1:7" s="29" customFormat="1" x14ac:dyDescent="0.35">
      <c r="A16" s="27"/>
      <c r="B16" s="27"/>
      <c r="C16" s="27"/>
      <c r="D16" s="28"/>
      <c r="E16" s="27"/>
      <c r="F16" s="27"/>
      <c r="G16" s="63"/>
    </row>
    <row r="17" spans="1:7" s="29" customFormat="1" x14ac:dyDescent="0.35">
      <c r="A17" s="27"/>
      <c r="B17" s="27"/>
      <c r="C17" s="27"/>
      <c r="D17" s="28"/>
      <c r="E17" s="27"/>
      <c r="F17" s="27"/>
      <c r="G17" s="63"/>
    </row>
    <row r="18" spans="1:7" s="29" customFormat="1" x14ac:dyDescent="0.35">
      <c r="A18" s="27"/>
      <c r="B18" s="27"/>
      <c r="C18" s="27"/>
      <c r="D18" s="28"/>
      <c r="E18" s="27"/>
      <c r="F18" s="27"/>
      <c r="G18" s="63"/>
    </row>
    <row r="19" spans="1:7" s="29" customFormat="1" x14ac:dyDescent="0.35">
      <c r="A19" s="27"/>
      <c r="B19" s="27"/>
      <c r="C19" s="27"/>
      <c r="D19" s="28"/>
      <c r="E19" s="27"/>
      <c r="F19" s="27"/>
      <c r="G19" s="63"/>
    </row>
    <row r="20" spans="1:7" s="29" customFormat="1" x14ac:dyDescent="0.35">
      <c r="A20" s="27"/>
      <c r="B20" s="27"/>
      <c r="C20" s="27"/>
      <c r="D20" s="28"/>
      <c r="E20" s="27"/>
      <c r="F20" s="27"/>
      <c r="G20" s="63"/>
    </row>
    <row r="21" spans="1:7" s="29" customFormat="1" x14ac:dyDescent="0.35">
      <c r="A21" s="27"/>
      <c r="B21" s="27"/>
      <c r="C21" s="27"/>
      <c r="D21" s="28"/>
      <c r="E21" s="27"/>
      <c r="F21" s="27"/>
      <c r="G21" s="63"/>
    </row>
    <row r="22" spans="1:7" s="29" customFormat="1" x14ac:dyDescent="0.35">
      <c r="A22" s="27"/>
      <c r="B22" s="27"/>
      <c r="C22" s="27"/>
      <c r="D22" s="28"/>
      <c r="E22" s="27"/>
      <c r="F22" s="27"/>
      <c r="G22" s="63"/>
    </row>
    <row r="23" spans="1:7" s="29" customFormat="1" x14ac:dyDescent="0.35">
      <c r="A23" s="27"/>
      <c r="B23" s="27"/>
      <c r="C23" s="27"/>
      <c r="D23" s="28"/>
      <c r="E23" s="27"/>
      <c r="F23" s="27"/>
      <c r="G23" s="63"/>
    </row>
    <row r="24" spans="1:7" s="29" customFormat="1" x14ac:dyDescent="0.35">
      <c r="A24" s="27"/>
      <c r="B24" s="27"/>
      <c r="C24" s="27"/>
      <c r="D24" s="28"/>
      <c r="E24" s="27"/>
      <c r="F24" s="27"/>
      <c r="G24" s="63"/>
    </row>
    <row r="25" spans="1:7" s="29" customFormat="1" x14ac:dyDescent="0.35">
      <c r="A25" s="27"/>
      <c r="B25" s="27"/>
      <c r="C25" s="27"/>
      <c r="D25" s="28"/>
      <c r="E25" s="27"/>
      <c r="F25" s="27"/>
      <c r="G25" s="63"/>
    </row>
    <row r="26" spans="1:7" s="29" customFormat="1" x14ac:dyDescent="0.35">
      <c r="A26" s="27"/>
      <c r="B26" s="27"/>
      <c r="C26" s="27"/>
      <c r="D26" s="28"/>
      <c r="E26" s="27"/>
      <c r="F26" s="27"/>
      <c r="G26" s="63"/>
    </row>
    <row r="27" spans="1:7" s="29" customFormat="1" x14ac:dyDescent="0.35">
      <c r="A27" s="27"/>
      <c r="B27" s="27"/>
      <c r="C27" s="27"/>
      <c r="D27" s="28"/>
      <c r="E27" s="27"/>
      <c r="F27" s="27"/>
      <c r="G27" s="63"/>
    </row>
    <row r="28" spans="1:7" s="29" customFormat="1" x14ac:dyDescent="0.35">
      <c r="A28" s="27"/>
      <c r="B28" s="27"/>
      <c r="C28" s="27"/>
      <c r="D28" s="28"/>
      <c r="E28" s="28"/>
      <c r="F28" s="27"/>
      <c r="G28" s="63"/>
    </row>
    <row r="29" spans="1:7" s="29" customFormat="1" x14ac:dyDescent="0.35">
      <c r="A29" s="27"/>
      <c r="B29" s="27"/>
      <c r="C29" s="27"/>
      <c r="D29" s="28"/>
      <c r="E29" s="28"/>
      <c r="F29" s="27"/>
      <c r="G29" s="63"/>
    </row>
    <row r="30" spans="1:7" x14ac:dyDescent="0.35">
      <c r="A30" s="167" t="s">
        <v>47</v>
      </c>
      <c r="B30" s="168"/>
      <c r="C30" s="168"/>
      <c r="D30" s="168"/>
      <c r="E30" s="168"/>
      <c r="F30" s="169"/>
      <c r="G30" s="68">
        <f>SUM(G7:G29)</f>
        <v>0</v>
      </c>
    </row>
    <row r="31" spans="1:7" s="29" customFormat="1" x14ac:dyDescent="0.35">
      <c r="A31" s="27"/>
      <c r="B31" s="27"/>
      <c r="C31" s="27"/>
      <c r="D31" s="28"/>
      <c r="E31" s="28"/>
      <c r="F31" s="27"/>
      <c r="G31" s="63"/>
    </row>
    <row r="32" spans="1:7" s="29" customFormat="1" x14ac:dyDescent="0.35">
      <c r="A32" s="27"/>
      <c r="B32" s="27"/>
      <c r="C32" s="27"/>
      <c r="D32" s="28"/>
      <c r="E32" s="27"/>
      <c r="F32" s="27"/>
      <c r="G32" s="63"/>
    </row>
    <row r="33" spans="1:7" s="29" customFormat="1" x14ac:dyDescent="0.35">
      <c r="A33" s="27"/>
      <c r="B33" s="27"/>
      <c r="C33" s="27"/>
      <c r="D33" s="28"/>
      <c r="E33" s="27"/>
      <c r="F33" s="27"/>
      <c r="G33" s="63"/>
    </row>
    <row r="34" spans="1:7" s="29" customFormat="1" x14ac:dyDescent="0.35">
      <c r="A34" s="27"/>
      <c r="B34" s="27"/>
      <c r="C34" s="27"/>
      <c r="D34" s="28"/>
      <c r="E34" s="28"/>
      <c r="F34" s="27"/>
      <c r="G34" s="63"/>
    </row>
    <row r="35" spans="1:7" s="29" customFormat="1" x14ac:dyDescent="0.35">
      <c r="A35" s="27"/>
      <c r="B35" s="27"/>
      <c r="C35" s="27"/>
      <c r="D35" s="28"/>
      <c r="E35" s="27"/>
      <c r="F35" s="27"/>
      <c r="G35" s="63"/>
    </row>
    <row r="36" spans="1:7" s="29" customFormat="1" x14ac:dyDescent="0.35">
      <c r="A36" s="27"/>
      <c r="B36" s="27"/>
      <c r="C36" s="27"/>
      <c r="D36" s="28"/>
      <c r="E36" s="27"/>
      <c r="F36" s="27"/>
      <c r="G36" s="63"/>
    </row>
    <row r="37" spans="1:7" s="29" customFormat="1" x14ac:dyDescent="0.35">
      <c r="A37" s="27"/>
      <c r="B37" s="27"/>
      <c r="C37" s="27"/>
      <c r="D37" s="28"/>
      <c r="E37" s="27"/>
      <c r="F37" s="27"/>
      <c r="G37" s="63"/>
    </row>
    <row r="38" spans="1:7" s="29" customFormat="1" x14ac:dyDescent="0.35">
      <c r="A38" s="27"/>
      <c r="B38" s="27"/>
      <c r="C38" s="27"/>
      <c r="D38" s="28"/>
      <c r="E38" s="27"/>
      <c r="F38" s="27"/>
      <c r="G38" s="63"/>
    </row>
    <row r="39" spans="1:7" s="29" customFormat="1" x14ac:dyDescent="0.35">
      <c r="A39" s="27"/>
      <c r="B39" s="27"/>
      <c r="C39" s="27"/>
      <c r="D39" s="28"/>
      <c r="E39" s="27"/>
      <c r="F39" s="27"/>
      <c r="G39" s="63"/>
    </row>
    <row r="40" spans="1:7" s="29" customFormat="1" x14ac:dyDescent="0.35">
      <c r="A40" s="27"/>
      <c r="B40" s="27"/>
      <c r="C40" s="27"/>
      <c r="D40" s="28"/>
      <c r="E40" s="27"/>
      <c r="F40" s="27"/>
      <c r="G40" s="63"/>
    </row>
    <row r="41" spans="1:7" s="29" customFormat="1" x14ac:dyDescent="0.35">
      <c r="A41" s="27"/>
      <c r="B41" s="27"/>
      <c r="C41" s="27"/>
      <c r="D41" s="28"/>
      <c r="E41" s="27"/>
      <c r="F41" s="27"/>
      <c r="G41" s="63"/>
    </row>
    <row r="42" spans="1:7" s="29" customFormat="1" x14ac:dyDescent="0.35">
      <c r="A42" s="27"/>
      <c r="B42" s="27"/>
      <c r="C42" s="27"/>
      <c r="D42" s="28"/>
      <c r="E42" s="27"/>
      <c r="F42" s="27"/>
      <c r="G42" s="63"/>
    </row>
    <row r="43" spans="1:7" s="29" customFormat="1" x14ac:dyDescent="0.35">
      <c r="A43" s="27"/>
      <c r="B43" s="27"/>
      <c r="C43" s="27"/>
      <c r="D43" s="28"/>
      <c r="E43" s="27"/>
      <c r="F43" s="27"/>
      <c r="G43" s="63"/>
    </row>
    <row r="44" spans="1:7" s="29" customFormat="1" x14ac:dyDescent="0.35">
      <c r="A44" s="27"/>
      <c r="B44" s="27"/>
      <c r="C44" s="27"/>
      <c r="D44" s="28"/>
      <c r="E44" s="27"/>
      <c r="F44" s="27"/>
      <c r="G44" s="63"/>
    </row>
    <row r="45" spans="1:7" s="29" customFormat="1" x14ac:dyDescent="0.35">
      <c r="A45" s="27"/>
      <c r="B45" s="27"/>
      <c r="C45" s="27"/>
      <c r="D45" s="28"/>
      <c r="E45" s="27"/>
      <c r="F45" s="27"/>
      <c r="G45" s="63"/>
    </row>
    <row r="46" spans="1:7" s="29" customFormat="1" x14ac:dyDescent="0.35">
      <c r="A46" s="27"/>
      <c r="B46" s="27"/>
      <c r="C46" s="27"/>
      <c r="D46" s="28"/>
      <c r="E46" s="27"/>
      <c r="F46" s="27"/>
      <c r="G46" s="63"/>
    </row>
    <row r="47" spans="1:7" s="29" customFormat="1" x14ac:dyDescent="0.35">
      <c r="A47" s="27"/>
      <c r="B47" s="27"/>
      <c r="C47" s="27"/>
      <c r="D47" s="28"/>
      <c r="E47" s="27"/>
      <c r="F47" s="27"/>
      <c r="G47" s="63"/>
    </row>
    <row r="48" spans="1:7" s="29" customFormat="1" x14ac:dyDescent="0.35">
      <c r="A48" s="27"/>
      <c r="B48" s="27"/>
      <c r="C48" s="27"/>
      <c r="D48" s="28"/>
      <c r="E48" s="28"/>
      <c r="F48" s="27"/>
      <c r="G48" s="63"/>
    </row>
    <row r="49" spans="1:7" x14ac:dyDescent="0.35">
      <c r="A49" s="167" t="s">
        <v>47</v>
      </c>
      <c r="B49" s="168"/>
      <c r="C49" s="168"/>
      <c r="D49" s="168"/>
      <c r="E49" s="168"/>
      <c r="F49" s="169"/>
      <c r="G49" s="68">
        <f>SUM(G31:G48)</f>
        <v>0</v>
      </c>
    </row>
    <row r="50" spans="1:7" x14ac:dyDescent="0.35">
      <c r="A50" s="160" t="s">
        <v>54</v>
      </c>
      <c r="B50" s="160"/>
      <c r="C50" s="161"/>
      <c r="D50" s="17"/>
      <c r="E50" s="17"/>
      <c r="F50" s="17"/>
      <c r="G50" s="68">
        <f>G30+G49</f>
        <v>0</v>
      </c>
    </row>
  </sheetData>
  <sheetProtection formatCells="0" formatColumns="0" insertColumns="0" insertRows="0" deleteColumns="0" deleteRows="0" selectLockedCells="1"/>
  <mergeCells count="7">
    <mergeCell ref="A50:C50"/>
    <mergeCell ref="B4:F4"/>
    <mergeCell ref="G4:G6"/>
    <mergeCell ref="A5:A6"/>
    <mergeCell ref="B5:F5"/>
    <mergeCell ref="A30:F30"/>
    <mergeCell ref="A49:F49"/>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G42"/>
  <sheetViews>
    <sheetView workbookViewId="0">
      <selection activeCell="F1" sqref="F1:F1048576"/>
    </sheetView>
  </sheetViews>
  <sheetFormatPr defaultColWidth="9.1796875" defaultRowHeight="15.5" x14ac:dyDescent="0.35"/>
  <cols>
    <col min="1" max="1" width="9.1796875" style="1"/>
    <col min="2" max="2" width="18.26953125" style="19" customWidth="1"/>
    <col min="3" max="3" width="25.54296875" style="1" customWidth="1"/>
    <col min="4" max="4" width="16.7265625" customWidth="1"/>
    <col min="5" max="5" width="15.7265625" customWidth="1"/>
    <col min="6" max="6" width="15.453125" style="19" customWidth="1"/>
    <col min="7" max="16384" width="9.1796875" style="1"/>
  </cols>
  <sheetData>
    <row r="1" spans="1:7" x14ac:dyDescent="0.35">
      <c r="A1" s="3" t="s">
        <v>105</v>
      </c>
      <c r="B1" s="3"/>
    </row>
    <row r="2" spans="1:7" x14ac:dyDescent="0.35">
      <c r="A2" s="78" t="s">
        <v>103</v>
      </c>
    </row>
    <row r="3" spans="1:7" x14ac:dyDescent="0.35">
      <c r="A3" s="4"/>
      <c r="B3" s="162" t="s">
        <v>7</v>
      </c>
      <c r="C3" s="162"/>
      <c r="D3" s="162"/>
      <c r="E3" s="162"/>
      <c r="F3" s="162"/>
      <c r="G3" s="163" t="s">
        <v>12</v>
      </c>
    </row>
    <row r="4" spans="1:7" x14ac:dyDescent="0.35">
      <c r="A4" s="155" t="s">
        <v>1</v>
      </c>
      <c r="B4" s="164" t="s">
        <v>70</v>
      </c>
      <c r="C4" s="165"/>
      <c r="D4" s="165"/>
      <c r="E4" s="165"/>
      <c r="F4" s="166"/>
      <c r="G4" s="163"/>
    </row>
    <row r="5" spans="1:7" ht="30.5" x14ac:dyDescent="0.35">
      <c r="A5" s="156"/>
      <c r="B5" s="6" t="s">
        <v>42</v>
      </c>
      <c r="C5" s="6" t="s">
        <v>43</v>
      </c>
      <c r="D5" s="6" t="s">
        <v>44</v>
      </c>
      <c r="E5" s="6" t="s">
        <v>45</v>
      </c>
      <c r="F5" s="6" t="s">
        <v>46</v>
      </c>
      <c r="G5" s="163"/>
    </row>
    <row r="6" spans="1:7" s="29" customFormat="1" x14ac:dyDescent="0.35">
      <c r="A6" s="27"/>
      <c r="B6" s="27"/>
      <c r="C6" s="27"/>
      <c r="D6" s="27"/>
      <c r="E6" s="28"/>
      <c r="F6" s="27"/>
      <c r="G6" s="63"/>
    </row>
    <row r="7" spans="1:7" s="29" customFormat="1" x14ac:dyDescent="0.35">
      <c r="A7" s="27"/>
      <c r="B7" s="27"/>
      <c r="C7" s="27"/>
      <c r="D7" s="27"/>
      <c r="E7" s="27"/>
      <c r="F7" s="27"/>
      <c r="G7" s="63"/>
    </row>
    <row r="8" spans="1:7" s="29" customFormat="1" x14ac:dyDescent="0.35">
      <c r="A8" s="27"/>
      <c r="B8" s="27"/>
      <c r="C8" s="27"/>
      <c r="D8" s="27"/>
      <c r="E8" s="27"/>
      <c r="F8" s="27"/>
      <c r="G8" s="63"/>
    </row>
    <row r="9" spans="1:7" s="29" customFormat="1" x14ac:dyDescent="0.35">
      <c r="A9" s="27"/>
      <c r="B9" s="27"/>
      <c r="C9" s="27"/>
      <c r="D9" s="27"/>
      <c r="E9" s="27"/>
      <c r="F9" s="27"/>
      <c r="G9" s="63"/>
    </row>
    <row r="10" spans="1:7" s="29" customFormat="1" x14ac:dyDescent="0.35">
      <c r="A10" s="27"/>
      <c r="B10" s="27"/>
      <c r="C10" s="27"/>
      <c r="D10" s="27"/>
      <c r="E10" s="27"/>
      <c r="F10" s="27"/>
      <c r="G10" s="63"/>
    </row>
    <row r="11" spans="1:7" s="29" customFormat="1" x14ac:dyDescent="0.35">
      <c r="A11" s="27"/>
      <c r="B11" s="27"/>
      <c r="C11" s="27"/>
      <c r="D11" s="27"/>
      <c r="E11" s="27"/>
      <c r="F11" s="27"/>
      <c r="G11" s="63"/>
    </row>
    <row r="12" spans="1:7" s="29" customFormat="1" x14ac:dyDescent="0.35">
      <c r="A12" s="27"/>
      <c r="B12" s="27"/>
      <c r="C12" s="27"/>
      <c r="D12" s="27"/>
      <c r="E12" s="27"/>
      <c r="F12" s="27"/>
      <c r="G12" s="63"/>
    </row>
    <row r="13" spans="1:7" s="29" customFormat="1" x14ac:dyDescent="0.35">
      <c r="A13" s="27"/>
      <c r="B13" s="27"/>
      <c r="C13" s="27"/>
      <c r="D13" s="27"/>
      <c r="E13" s="27"/>
      <c r="F13" s="27"/>
      <c r="G13" s="63"/>
    </row>
    <row r="14" spans="1:7" s="29" customFormat="1" x14ac:dyDescent="0.35">
      <c r="A14" s="27"/>
      <c r="B14" s="27"/>
      <c r="C14" s="27"/>
      <c r="D14" s="27"/>
      <c r="E14" s="27"/>
      <c r="F14" s="27"/>
      <c r="G14" s="63"/>
    </row>
    <row r="15" spans="1:7" s="29" customFormat="1" x14ac:dyDescent="0.35">
      <c r="A15" s="27"/>
      <c r="B15" s="27"/>
      <c r="C15" s="27"/>
      <c r="D15" s="27"/>
      <c r="E15" s="27"/>
      <c r="F15" s="27"/>
      <c r="G15" s="63"/>
    </row>
    <row r="16" spans="1:7" s="29" customFormat="1" x14ac:dyDescent="0.35">
      <c r="A16" s="27"/>
      <c r="B16" s="27"/>
      <c r="C16" s="27"/>
      <c r="D16" s="27"/>
      <c r="E16" s="27"/>
      <c r="F16" s="27"/>
      <c r="G16" s="63"/>
    </row>
    <row r="17" spans="1:7" s="29" customFormat="1" x14ac:dyDescent="0.35">
      <c r="A17" s="27"/>
      <c r="B17" s="27"/>
      <c r="C17" s="27"/>
      <c r="D17" s="27"/>
      <c r="E17" s="27"/>
      <c r="F17" s="27"/>
      <c r="G17" s="63"/>
    </row>
    <row r="18" spans="1:7" s="29" customFormat="1" x14ac:dyDescent="0.35">
      <c r="A18" s="27"/>
      <c r="B18" s="27"/>
      <c r="C18" s="27"/>
      <c r="D18" s="27"/>
      <c r="E18" s="27"/>
      <c r="F18" s="27"/>
      <c r="G18" s="63"/>
    </row>
    <row r="19" spans="1:7" s="29" customFormat="1" x14ac:dyDescent="0.35">
      <c r="A19" s="27"/>
      <c r="B19" s="27"/>
      <c r="C19" s="27"/>
      <c r="D19" s="27"/>
      <c r="E19" s="27"/>
      <c r="F19" s="27"/>
      <c r="G19" s="63"/>
    </row>
    <row r="20" spans="1:7" s="29" customFormat="1" x14ac:dyDescent="0.35">
      <c r="A20" s="27"/>
      <c r="B20" s="27"/>
      <c r="C20" s="27"/>
      <c r="D20" s="27"/>
      <c r="E20" s="27"/>
      <c r="F20" s="27"/>
      <c r="G20" s="63"/>
    </row>
    <row r="21" spans="1:7" s="29" customFormat="1" x14ac:dyDescent="0.35">
      <c r="A21" s="27"/>
      <c r="B21" s="27"/>
      <c r="C21" s="27"/>
      <c r="D21" s="27"/>
      <c r="E21" s="27"/>
      <c r="F21" s="27"/>
      <c r="G21" s="63"/>
    </row>
    <row r="22" spans="1:7" s="29" customFormat="1" x14ac:dyDescent="0.35">
      <c r="A22" s="27"/>
      <c r="B22" s="27"/>
      <c r="C22" s="27"/>
      <c r="D22" s="27"/>
      <c r="E22" s="28"/>
      <c r="F22" s="27"/>
      <c r="G22" s="63"/>
    </row>
    <row r="23" spans="1:7" x14ac:dyDescent="0.35">
      <c r="A23" s="167" t="s">
        <v>47</v>
      </c>
      <c r="B23" s="168"/>
      <c r="C23" s="168"/>
      <c r="D23" s="168"/>
      <c r="E23" s="168"/>
      <c r="F23" s="169"/>
      <c r="G23" s="68">
        <f>SUM(G6:G22)</f>
        <v>0</v>
      </c>
    </row>
    <row r="24" spans="1:7" s="29" customFormat="1" x14ac:dyDescent="0.35">
      <c r="A24" s="27"/>
      <c r="B24" s="27"/>
      <c r="C24" s="27"/>
      <c r="D24" s="27"/>
      <c r="E24" s="28"/>
      <c r="F24" s="27"/>
      <c r="G24" s="63"/>
    </row>
    <row r="25" spans="1:7" s="29" customFormat="1" x14ac:dyDescent="0.35">
      <c r="A25" s="27"/>
      <c r="B25" s="27"/>
      <c r="C25" s="27"/>
      <c r="D25" s="27"/>
      <c r="E25" s="27"/>
      <c r="F25" s="27"/>
      <c r="G25" s="63"/>
    </row>
    <row r="26" spans="1:7" s="29" customFormat="1" x14ac:dyDescent="0.35">
      <c r="A26" s="27"/>
      <c r="B26" s="27"/>
      <c r="C26" s="27"/>
      <c r="D26" s="27"/>
      <c r="E26" s="27"/>
      <c r="F26" s="27"/>
      <c r="G26" s="63"/>
    </row>
    <row r="27" spans="1:7" s="29" customFormat="1" x14ac:dyDescent="0.35">
      <c r="A27" s="27"/>
      <c r="B27" s="27"/>
      <c r="C27" s="27"/>
      <c r="D27" s="27"/>
      <c r="E27" s="27"/>
      <c r="F27" s="27"/>
      <c r="G27" s="63"/>
    </row>
    <row r="28" spans="1:7" s="29" customFormat="1" x14ac:dyDescent="0.35">
      <c r="A28" s="27"/>
      <c r="B28" s="27"/>
      <c r="C28" s="27"/>
      <c r="D28" s="27"/>
      <c r="E28" s="27"/>
      <c r="F28" s="27"/>
      <c r="G28" s="63"/>
    </row>
    <row r="29" spans="1:7" s="29" customFormat="1" x14ac:dyDescent="0.35">
      <c r="A29" s="27"/>
      <c r="B29" s="27"/>
      <c r="C29" s="27"/>
      <c r="D29" s="27"/>
      <c r="E29" s="27"/>
      <c r="F29" s="27"/>
      <c r="G29" s="63"/>
    </row>
    <row r="30" spans="1:7" s="29" customFormat="1" x14ac:dyDescent="0.35">
      <c r="A30" s="27"/>
      <c r="B30" s="27"/>
      <c r="C30" s="27"/>
      <c r="D30" s="27"/>
      <c r="E30" s="27"/>
      <c r="F30" s="27"/>
      <c r="G30" s="63"/>
    </row>
    <row r="31" spans="1:7" s="29" customFormat="1" x14ac:dyDescent="0.35">
      <c r="A31" s="27"/>
      <c r="B31" s="27"/>
      <c r="C31" s="27"/>
      <c r="D31" s="27"/>
      <c r="E31" s="27"/>
      <c r="F31" s="27"/>
      <c r="G31" s="63"/>
    </row>
    <row r="32" spans="1:7" s="29" customFormat="1" x14ac:dyDescent="0.35">
      <c r="A32" s="27"/>
      <c r="B32" s="27"/>
      <c r="C32" s="27"/>
      <c r="D32" s="27"/>
      <c r="E32" s="27"/>
      <c r="F32" s="27"/>
      <c r="G32" s="63"/>
    </row>
    <row r="33" spans="1:7" s="29" customFormat="1" x14ac:dyDescent="0.35">
      <c r="A33" s="27"/>
      <c r="B33" s="27"/>
      <c r="C33" s="27"/>
      <c r="D33" s="27"/>
      <c r="E33" s="27"/>
      <c r="F33" s="27"/>
      <c r="G33" s="63"/>
    </row>
    <row r="34" spans="1:7" s="29" customFormat="1" x14ac:dyDescent="0.35">
      <c r="A34" s="27"/>
      <c r="B34" s="27"/>
      <c r="C34" s="27"/>
      <c r="D34" s="27"/>
      <c r="E34" s="27"/>
      <c r="F34" s="27"/>
      <c r="G34" s="63"/>
    </row>
    <row r="35" spans="1:7" s="29" customFormat="1" x14ac:dyDescent="0.35">
      <c r="A35" s="27"/>
      <c r="B35" s="27"/>
      <c r="C35" s="27"/>
      <c r="D35" s="27"/>
      <c r="E35" s="27"/>
      <c r="F35" s="27"/>
      <c r="G35" s="63"/>
    </row>
    <row r="36" spans="1:7" s="29" customFormat="1" x14ac:dyDescent="0.35">
      <c r="A36" s="27"/>
      <c r="B36" s="27"/>
      <c r="C36" s="27"/>
      <c r="D36" s="27"/>
      <c r="E36" s="27"/>
      <c r="F36" s="27"/>
      <c r="G36" s="63"/>
    </row>
    <row r="37" spans="1:7" s="29" customFormat="1" x14ac:dyDescent="0.35">
      <c r="A37" s="27"/>
      <c r="B37" s="27"/>
      <c r="C37" s="27"/>
      <c r="D37" s="27"/>
      <c r="E37" s="27"/>
      <c r="F37" s="27"/>
      <c r="G37" s="63"/>
    </row>
    <row r="38" spans="1:7" s="29" customFormat="1" x14ac:dyDescent="0.35">
      <c r="A38" s="27"/>
      <c r="B38" s="27"/>
      <c r="C38" s="27"/>
      <c r="D38" s="27"/>
      <c r="E38" s="27"/>
      <c r="F38" s="27"/>
      <c r="G38" s="63"/>
    </row>
    <row r="39" spans="1:7" s="29" customFormat="1" x14ac:dyDescent="0.35">
      <c r="A39" s="27"/>
      <c r="B39" s="27"/>
      <c r="C39" s="27"/>
      <c r="D39" s="27"/>
      <c r="E39" s="27"/>
      <c r="F39" s="27"/>
      <c r="G39" s="63"/>
    </row>
    <row r="40" spans="1:7" s="29" customFormat="1" x14ac:dyDescent="0.35">
      <c r="A40" s="27"/>
      <c r="B40" s="27"/>
      <c r="C40" s="27"/>
      <c r="D40" s="27"/>
      <c r="E40" s="28"/>
      <c r="F40" s="27"/>
      <c r="G40" s="63"/>
    </row>
    <row r="41" spans="1:7" x14ac:dyDescent="0.35">
      <c r="A41" s="167" t="s">
        <v>47</v>
      </c>
      <c r="B41" s="168"/>
      <c r="C41" s="168"/>
      <c r="D41" s="168"/>
      <c r="E41" s="168"/>
      <c r="F41" s="169"/>
      <c r="G41" s="68">
        <f>SUM(G24:G40)</f>
        <v>0</v>
      </c>
    </row>
    <row r="42" spans="1:7" x14ac:dyDescent="0.35">
      <c r="A42" s="160" t="s">
        <v>10</v>
      </c>
      <c r="B42" s="160"/>
      <c r="C42" s="161"/>
      <c r="D42" s="17"/>
      <c r="E42" s="17"/>
      <c r="F42" s="17"/>
      <c r="G42" s="68">
        <f>G23+G41</f>
        <v>0</v>
      </c>
    </row>
  </sheetData>
  <sheetProtection formatCells="0" formatColumns="0" insertColumns="0" insertRows="0" deleteColumns="0" deleteRows="0" selectLockedCells="1"/>
  <mergeCells count="7">
    <mergeCell ref="G3:G5"/>
    <mergeCell ref="A23:F23"/>
    <mergeCell ref="A41:F41"/>
    <mergeCell ref="A42:C42"/>
    <mergeCell ref="A4:A5"/>
    <mergeCell ref="B3:F3"/>
    <mergeCell ref="B4:F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G42"/>
  <sheetViews>
    <sheetView zoomScaleNormal="100" workbookViewId="0"/>
  </sheetViews>
  <sheetFormatPr defaultColWidth="9.1796875" defaultRowHeight="15.5" x14ac:dyDescent="0.35"/>
  <cols>
    <col min="1" max="1" width="9.1796875" style="19"/>
    <col min="2" max="2" width="18.26953125" style="19" customWidth="1"/>
    <col min="3" max="3" width="25.54296875" style="19" customWidth="1"/>
    <col min="4" max="4" width="16.7265625" style="16" customWidth="1"/>
    <col min="5" max="5" width="15.7265625" style="16" customWidth="1"/>
    <col min="6" max="6" width="15.453125" style="19" customWidth="1"/>
    <col min="7" max="16384" width="9.1796875" style="19"/>
  </cols>
  <sheetData>
    <row r="1" spans="1:7" x14ac:dyDescent="0.35">
      <c r="A1" s="3" t="s">
        <v>109</v>
      </c>
      <c r="B1" s="3"/>
    </row>
    <row r="2" spans="1:7" x14ac:dyDescent="0.35">
      <c r="A2" s="78" t="s">
        <v>103</v>
      </c>
    </row>
    <row r="3" spans="1:7" x14ac:dyDescent="0.35">
      <c r="A3" s="17"/>
      <c r="B3" s="162" t="s">
        <v>7</v>
      </c>
      <c r="C3" s="162"/>
      <c r="D3" s="162"/>
      <c r="E3" s="162"/>
      <c r="F3" s="162"/>
      <c r="G3" s="163" t="s">
        <v>12</v>
      </c>
    </row>
    <row r="4" spans="1:7" x14ac:dyDescent="0.35">
      <c r="A4" s="155" t="s">
        <v>1</v>
      </c>
      <c r="B4" s="164" t="s">
        <v>69</v>
      </c>
      <c r="C4" s="165"/>
      <c r="D4" s="165"/>
      <c r="E4" s="165"/>
      <c r="F4" s="166"/>
      <c r="G4" s="163"/>
    </row>
    <row r="5" spans="1:7" ht="30.5" x14ac:dyDescent="0.35">
      <c r="A5" s="156"/>
      <c r="B5" s="6" t="s">
        <v>42</v>
      </c>
      <c r="C5" s="6" t="s">
        <v>43</v>
      </c>
      <c r="D5" s="6" t="s">
        <v>44</v>
      </c>
      <c r="E5" s="6" t="s">
        <v>45</v>
      </c>
      <c r="F5" s="6" t="s">
        <v>46</v>
      </c>
      <c r="G5" s="163"/>
    </row>
    <row r="6" spans="1:7" s="29" customFormat="1" x14ac:dyDescent="0.35">
      <c r="A6" s="27"/>
      <c r="B6" s="27"/>
      <c r="C6" s="27"/>
      <c r="D6" s="27"/>
      <c r="E6" s="28"/>
      <c r="F6" s="27"/>
      <c r="G6" s="63"/>
    </row>
    <row r="7" spans="1:7" s="29" customFormat="1" x14ac:dyDescent="0.35">
      <c r="A7" s="27"/>
      <c r="B7" s="27"/>
      <c r="C7" s="27"/>
      <c r="D7" s="27"/>
      <c r="E7" s="28"/>
      <c r="F7" s="27"/>
      <c r="G7" s="63"/>
    </row>
    <row r="8" spans="1:7" s="29" customFormat="1" x14ac:dyDescent="0.35">
      <c r="A8" s="27"/>
      <c r="B8" s="27"/>
      <c r="C8" s="27"/>
      <c r="D8" s="27"/>
      <c r="E8" s="28"/>
      <c r="F8" s="27"/>
      <c r="G8" s="63"/>
    </row>
    <row r="9" spans="1:7" s="29" customFormat="1" x14ac:dyDescent="0.35">
      <c r="A9" s="27"/>
      <c r="B9" s="27"/>
      <c r="C9" s="27"/>
      <c r="D9" s="27"/>
      <c r="E9" s="28"/>
      <c r="F9" s="27"/>
      <c r="G9" s="63"/>
    </row>
    <row r="10" spans="1:7" s="29" customFormat="1" x14ac:dyDescent="0.35">
      <c r="A10" s="27"/>
      <c r="B10" s="27"/>
      <c r="C10" s="27"/>
      <c r="D10" s="27"/>
      <c r="E10" s="28"/>
      <c r="F10" s="27"/>
      <c r="G10" s="63"/>
    </row>
    <row r="11" spans="1:7" s="29" customFormat="1" x14ac:dyDescent="0.35">
      <c r="A11" s="27"/>
      <c r="B11" s="27"/>
      <c r="C11" s="27"/>
      <c r="D11" s="27"/>
      <c r="E11" s="28"/>
      <c r="F11" s="27"/>
      <c r="G11" s="63"/>
    </row>
    <row r="12" spans="1:7" s="29" customFormat="1" x14ac:dyDescent="0.35">
      <c r="A12" s="27"/>
      <c r="B12" s="27"/>
      <c r="C12" s="27"/>
      <c r="D12" s="27"/>
      <c r="E12" s="28"/>
      <c r="F12" s="27"/>
      <c r="G12" s="63"/>
    </row>
    <row r="13" spans="1:7" s="29" customFormat="1" x14ac:dyDescent="0.35">
      <c r="A13" s="27"/>
      <c r="B13" s="27"/>
      <c r="C13" s="27"/>
      <c r="D13" s="27"/>
      <c r="E13" s="28"/>
      <c r="F13" s="27"/>
      <c r="G13" s="63"/>
    </row>
    <row r="14" spans="1:7" s="29" customFormat="1" x14ac:dyDescent="0.35">
      <c r="A14" s="27"/>
      <c r="B14" s="27"/>
      <c r="C14" s="27"/>
      <c r="D14" s="27"/>
      <c r="E14" s="28"/>
      <c r="F14" s="27"/>
      <c r="G14" s="63"/>
    </row>
    <row r="15" spans="1:7" s="29" customFormat="1" x14ac:dyDescent="0.35">
      <c r="A15" s="27"/>
      <c r="B15" s="27"/>
      <c r="C15" s="27"/>
      <c r="D15" s="27"/>
      <c r="E15" s="28"/>
      <c r="F15" s="27"/>
      <c r="G15" s="63"/>
    </row>
    <row r="16" spans="1:7" s="29" customFormat="1" x14ac:dyDescent="0.35">
      <c r="A16" s="27"/>
      <c r="B16" s="27"/>
      <c r="C16" s="27"/>
      <c r="D16" s="27"/>
      <c r="E16" s="28"/>
      <c r="F16" s="27"/>
      <c r="G16" s="63"/>
    </row>
    <row r="17" spans="1:7" s="29" customFormat="1" x14ac:dyDescent="0.35">
      <c r="A17" s="27"/>
      <c r="B17" s="27"/>
      <c r="C17" s="27"/>
      <c r="D17" s="27"/>
      <c r="E17" s="28"/>
      <c r="F17" s="27"/>
      <c r="G17" s="63"/>
    </row>
    <row r="18" spans="1:7" s="29" customFormat="1" x14ac:dyDescent="0.35">
      <c r="A18" s="27"/>
      <c r="B18" s="27"/>
      <c r="C18" s="27"/>
      <c r="D18" s="27"/>
      <c r="E18" s="28"/>
      <c r="F18" s="27"/>
      <c r="G18" s="63"/>
    </row>
    <row r="19" spans="1:7" s="29" customFormat="1" x14ac:dyDescent="0.35">
      <c r="A19" s="27"/>
      <c r="B19" s="27"/>
      <c r="C19" s="27"/>
      <c r="D19" s="27"/>
      <c r="E19" s="28"/>
      <c r="F19" s="27"/>
      <c r="G19" s="63"/>
    </row>
    <row r="20" spans="1:7" s="29" customFormat="1" x14ac:dyDescent="0.35">
      <c r="A20" s="27"/>
      <c r="B20" s="27"/>
      <c r="C20" s="27"/>
      <c r="D20" s="27"/>
      <c r="E20" s="28"/>
      <c r="F20" s="27"/>
      <c r="G20" s="63"/>
    </row>
    <row r="21" spans="1:7" s="29" customFormat="1" x14ac:dyDescent="0.35">
      <c r="A21" s="27"/>
      <c r="B21" s="27"/>
      <c r="C21" s="27"/>
      <c r="D21" s="27"/>
      <c r="E21" s="28"/>
      <c r="F21" s="27"/>
      <c r="G21" s="63"/>
    </row>
    <row r="22" spans="1:7" s="29" customFormat="1" x14ac:dyDescent="0.35">
      <c r="A22" s="27"/>
      <c r="B22" s="27"/>
      <c r="C22" s="27"/>
      <c r="D22" s="27"/>
      <c r="E22" s="28"/>
      <c r="F22" s="27"/>
      <c r="G22" s="63"/>
    </row>
    <row r="23" spans="1:7" x14ac:dyDescent="0.35">
      <c r="A23" s="167" t="s">
        <v>47</v>
      </c>
      <c r="B23" s="168"/>
      <c r="C23" s="168"/>
      <c r="D23" s="168"/>
      <c r="E23" s="168"/>
      <c r="F23" s="169"/>
      <c r="G23" s="68">
        <f>SUM(G6:G22)</f>
        <v>0</v>
      </c>
    </row>
    <row r="24" spans="1:7" s="29" customFormat="1" x14ac:dyDescent="0.35">
      <c r="A24" s="27"/>
      <c r="B24" s="27"/>
      <c r="C24" s="27"/>
      <c r="D24" s="27"/>
      <c r="E24" s="28"/>
      <c r="F24" s="27"/>
      <c r="G24" s="63"/>
    </row>
    <row r="25" spans="1:7" s="29" customFormat="1" x14ac:dyDescent="0.35">
      <c r="A25" s="27"/>
      <c r="B25" s="27"/>
      <c r="C25" s="27"/>
      <c r="D25" s="27"/>
      <c r="E25" s="28"/>
      <c r="F25" s="27"/>
      <c r="G25" s="63"/>
    </row>
    <row r="26" spans="1:7" s="29" customFormat="1" x14ac:dyDescent="0.35">
      <c r="A26" s="27"/>
      <c r="B26" s="27"/>
      <c r="C26" s="27"/>
      <c r="D26" s="27"/>
      <c r="E26" s="28"/>
      <c r="F26" s="27"/>
      <c r="G26" s="63"/>
    </row>
    <row r="27" spans="1:7" s="29" customFormat="1" x14ac:dyDescent="0.35">
      <c r="A27" s="27"/>
      <c r="B27" s="27"/>
      <c r="C27" s="27"/>
      <c r="D27" s="27"/>
      <c r="E27" s="28"/>
      <c r="F27" s="27"/>
      <c r="G27" s="63"/>
    </row>
    <row r="28" spans="1:7" s="29" customFormat="1" x14ac:dyDescent="0.35">
      <c r="A28" s="27"/>
      <c r="B28" s="27"/>
      <c r="C28" s="27"/>
      <c r="D28" s="27"/>
      <c r="E28" s="28"/>
      <c r="F28" s="27"/>
      <c r="G28" s="63"/>
    </row>
    <row r="29" spans="1:7" s="29" customFormat="1" x14ac:dyDescent="0.35">
      <c r="A29" s="27"/>
      <c r="B29" s="27"/>
      <c r="C29" s="27"/>
      <c r="D29" s="27"/>
      <c r="E29" s="28"/>
      <c r="F29" s="27"/>
      <c r="G29" s="63"/>
    </row>
    <row r="30" spans="1:7" s="29" customFormat="1" x14ac:dyDescent="0.35">
      <c r="A30" s="27"/>
      <c r="B30" s="27"/>
      <c r="C30" s="27"/>
      <c r="D30" s="27"/>
      <c r="E30" s="28"/>
      <c r="F30" s="27"/>
      <c r="G30" s="63"/>
    </row>
    <row r="31" spans="1:7" s="29" customFormat="1" x14ac:dyDescent="0.35">
      <c r="A31" s="27"/>
      <c r="B31" s="27"/>
      <c r="C31" s="27"/>
      <c r="D31" s="27"/>
      <c r="E31" s="28"/>
      <c r="F31" s="27"/>
      <c r="G31" s="63"/>
    </row>
    <row r="32" spans="1:7" s="29" customFormat="1" x14ac:dyDescent="0.35">
      <c r="A32" s="27"/>
      <c r="B32" s="27"/>
      <c r="C32" s="27"/>
      <c r="D32" s="27"/>
      <c r="E32" s="28"/>
      <c r="F32" s="27"/>
      <c r="G32" s="63"/>
    </row>
    <row r="33" spans="1:7" s="29" customFormat="1" x14ac:dyDescent="0.35">
      <c r="A33" s="27"/>
      <c r="B33" s="27"/>
      <c r="C33" s="27"/>
      <c r="D33" s="27"/>
      <c r="E33" s="28"/>
      <c r="F33" s="27"/>
      <c r="G33" s="63"/>
    </row>
    <row r="34" spans="1:7" s="29" customFormat="1" x14ac:dyDescent="0.35">
      <c r="A34" s="27"/>
      <c r="B34" s="27"/>
      <c r="C34" s="27"/>
      <c r="D34" s="27"/>
      <c r="E34" s="28"/>
      <c r="F34" s="27"/>
      <c r="G34" s="63"/>
    </row>
    <row r="35" spans="1:7" s="29" customFormat="1" x14ac:dyDescent="0.35">
      <c r="A35" s="27"/>
      <c r="B35" s="27"/>
      <c r="C35" s="27"/>
      <c r="D35" s="27"/>
      <c r="E35" s="28"/>
      <c r="F35" s="27"/>
      <c r="G35" s="63"/>
    </row>
    <row r="36" spans="1:7" s="29" customFormat="1" x14ac:dyDescent="0.35">
      <c r="A36" s="27"/>
      <c r="B36" s="27"/>
      <c r="C36" s="27"/>
      <c r="D36" s="27"/>
      <c r="E36" s="28"/>
      <c r="F36" s="27"/>
      <c r="G36" s="63"/>
    </row>
    <row r="37" spans="1:7" s="29" customFormat="1" x14ac:dyDescent="0.35">
      <c r="A37" s="27"/>
      <c r="B37" s="27"/>
      <c r="C37" s="27"/>
      <c r="D37" s="27"/>
      <c r="E37" s="28"/>
      <c r="F37" s="27"/>
      <c r="G37" s="63"/>
    </row>
    <row r="38" spans="1:7" s="29" customFormat="1" x14ac:dyDescent="0.35">
      <c r="A38" s="27"/>
      <c r="B38" s="27"/>
      <c r="C38" s="27"/>
      <c r="D38" s="27"/>
      <c r="E38" s="28"/>
      <c r="F38" s="27"/>
      <c r="G38" s="63"/>
    </row>
    <row r="39" spans="1:7" s="29" customFormat="1" x14ac:dyDescent="0.35">
      <c r="A39" s="27"/>
      <c r="B39" s="27"/>
      <c r="C39" s="27"/>
      <c r="D39" s="27"/>
      <c r="E39" s="28"/>
      <c r="F39" s="27"/>
      <c r="G39" s="63"/>
    </row>
    <row r="40" spans="1:7" s="29" customFormat="1" x14ac:dyDescent="0.35">
      <c r="A40" s="27"/>
      <c r="B40" s="27"/>
      <c r="C40" s="27"/>
      <c r="D40" s="27"/>
      <c r="E40" s="28"/>
      <c r="F40" s="27"/>
      <c r="G40" s="63"/>
    </row>
    <row r="41" spans="1:7" x14ac:dyDescent="0.35">
      <c r="A41" s="167" t="s">
        <v>47</v>
      </c>
      <c r="B41" s="168"/>
      <c r="C41" s="168"/>
      <c r="D41" s="168"/>
      <c r="E41" s="168"/>
      <c r="F41" s="169"/>
      <c r="G41" s="68">
        <f>SUM(G24:G40)</f>
        <v>0</v>
      </c>
    </row>
    <row r="42" spans="1:7" x14ac:dyDescent="0.35">
      <c r="A42" s="160" t="s">
        <v>73</v>
      </c>
      <c r="B42" s="160"/>
      <c r="C42" s="161"/>
      <c r="D42" s="17"/>
      <c r="E42" s="17"/>
      <c r="F42" s="17"/>
      <c r="G42" s="68">
        <f>G23+G41</f>
        <v>0</v>
      </c>
    </row>
  </sheetData>
  <sheetProtection formatCells="0" formatColumns="0" formatRows="0" insertColumns="0" insertRows="0" deleteColumns="0" deleteRows="0" selectLockedCells="1"/>
  <mergeCells count="7">
    <mergeCell ref="A42:C42"/>
    <mergeCell ref="B3:F3"/>
    <mergeCell ref="G3:G5"/>
    <mergeCell ref="A4:A5"/>
    <mergeCell ref="B4:F4"/>
    <mergeCell ref="A23:F23"/>
    <mergeCell ref="A41:F41"/>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G42"/>
  <sheetViews>
    <sheetView workbookViewId="0">
      <selection activeCell="F1" sqref="F1:F1048576"/>
    </sheetView>
  </sheetViews>
  <sheetFormatPr defaultColWidth="9.1796875" defaultRowHeight="15.5" x14ac:dyDescent="0.35"/>
  <cols>
    <col min="1" max="1" width="9.1796875" style="19"/>
    <col min="2" max="2" width="18.26953125" style="19" customWidth="1"/>
    <col min="3" max="3" width="25.54296875" style="19" customWidth="1"/>
    <col min="4" max="4" width="16.7265625" style="16" customWidth="1"/>
    <col min="5" max="5" width="15.7265625" style="16" customWidth="1"/>
    <col min="6" max="6" width="15.453125" style="19" customWidth="1"/>
    <col min="7" max="16384" width="9.1796875" style="19"/>
  </cols>
  <sheetData>
    <row r="1" spans="1:7" x14ac:dyDescent="0.35">
      <c r="A1" s="3" t="s">
        <v>48</v>
      </c>
      <c r="B1" s="3"/>
    </row>
    <row r="2" spans="1:7" x14ac:dyDescent="0.35">
      <c r="A2" s="78" t="s">
        <v>103</v>
      </c>
    </row>
    <row r="3" spans="1:7" x14ac:dyDescent="0.35">
      <c r="A3" s="17"/>
      <c r="B3" s="162" t="s">
        <v>7</v>
      </c>
      <c r="C3" s="162"/>
      <c r="D3" s="162"/>
      <c r="E3" s="162"/>
      <c r="F3" s="162"/>
      <c r="G3" s="163" t="s">
        <v>12</v>
      </c>
    </row>
    <row r="4" spans="1:7" x14ac:dyDescent="0.35">
      <c r="A4" s="155" t="s">
        <v>1</v>
      </c>
      <c r="B4" s="164" t="s">
        <v>69</v>
      </c>
      <c r="C4" s="165"/>
      <c r="D4" s="165"/>
      <c r="E4" s="165"/>
      <c r="F4" s="166"/>
      <c r="G4" s="163"/>
    </row>
    <row r="5" spans="1:7" ht="30.5" x14ac:dyDescent="0.35">
      <c r="A5" s="156"/>
      <c r="B5" s="6" t="s">
        <v>42</v>
      </c>
      <c r="C5" s="6" t="s">
        <v>43</v>
      </c>
      <c r="D5" s="6" t="s">
        <v>44</v>
      </c>
      <c r="E5" s="6" t="s">
        <v>45</v>
      </c>
      <c r="F5" s="6" t="s">
        <v>46</v>
      </c>
      <c r="G5" s="163"/>
    </row>
    <row r="6" spans="1:7" s="29" customFormat="1" x14ac:dyDescent="0.35">
      <c r="A6" s="27"/>
      <c r="B6" s="27"/>
      <c r="C6" s="27"/>
      <c r="D6" s="27"/>
      <c r="E6" s="28"/>
      <c r="F6" s="27"/>
      <c r="G6" s="63"/>
    </row>
    <row r="7" spans="1:7" s="29" customFormat="1" x14ac:dyDescent="0.35">
      <c r="A7" s="27"/>
      <c r="B7" s="27"/>
      <c r="C7" s="27"/>
      <c r="D7" s="27"/>
      <c r="E7" s="28"/>
      <c r="F7" s="27"/>
      <c r="G7" s="63"/>
    </row>
    <row r="8" spans="1:7" s="29" customFormat="1" x14ac:dyDescent="0.35">
      <c r="A8" s="27"/>
      <c r="B8" s="27"/>
      <c r="C8" s="27"/>
      <c r="D8" s="27"/>
      <c r="E8" s="28"/>
      <c r="F8" s="27"/>
      <c r="G8" s="63"/>
    </row>
    <row r="9" spans="1:7" s="29" customFormat="1" x14ac:dyDescent="0.35">
      <c r="A9" s="27"/>
      <c r="B9" s="27"/>
      <c r="C9" s="27"/>
      <c r="D9" s="27"/>
      <c r="E9" s="28"/>
      <c r="F9" s="27"/>
      <c r="G9" s="63"/>
    </row>
    <row r="10" spans="1:7" s="29" customFormat="1" x14ac:dyDescent="0.35">
      <c r="A10" s="27"/>
      <c r="B10" s="27"/>
      <c r="C10" s="27"/>
      <c r="D10" s="27"/>
      <c r="E10" s="28"/>
      <c r="F10" s="27"/>
      <c r="G10" s="63"/>
    </row>
    <row r="11" spans="1:7" s="29" customFormat="1" x14ac:dyDescent="0.35">
      <c r="A11" s="27"/>
      <c r="B11" s="27"/>
      <c r="C11" s="27"/>
      <c r="D11" s="27"/>
      <c r="E11" s="28"/>
      <c r="F11" s="27"/>
      <c r="G11" s="63"/>
    </row>
    <row r="12" spans="1:7" s="29" customFormat="1" x14ac:dyDescent="0.35">
      <c r="A12" s="27"/>
      <c r="B12" s="27"/>
      <c r="C12" s="27"/>
      <c r="D12" s="27"/>
      <c r="E12" s="28"/>
      <c r="F12" s="27"/>
      <c r="G12" s="63"/>
    </row>
    <row r="13" spans="1:7" s="29" customFormat="1" x14ac:dyDescent="0.35">
      <c r="A13" s="27"/>
      <c r="B13" s="27"/>
      <c r="C13" s="27"/>
      <c r="D13" s="27"/>
      <c r="E13" s="28"/>
      <c r="F13" s="27"/>
      <c r="G13" s="63"/>
    </row>
    <row r="14" spans="1:7" s="29" customFormat="1" x14ac:dyDescent="0.35">
      <c r="A14" s="27"/>
      <c r="B14" s="27"/>
      <c r="C14" s="27"/>
      <c r="D14" s="27"/>
      <c r="E14" s="28"/>
      <c r="F14" s="27"/>
      <c r="G14" s="63"/>
    </row>
    <row r="15" spans="1:7" s="29" customFormat="1" x14ac:dyDescent="0.35">
      <c r="A15" s="27"/>
      <c r="B15" s="27"/>
      <c r="C15" s="27"/>
      <c r="D15" s="27"/>
      <c r="E15" s="28"/>
      <c r="F15" s="27"/>
      <c r="G15" s="63"/>
    </row>
    <row r="16" spans="1:7" s="29" customFormat="1" x14ac:dyDescent="0.35">
      <c r="A16" s="27"/>
      <c r="B16" s="27"/>
      <c r="C16" s="27"/>
      <c r="D16" s="27"/>
      <c r="E16" s="28"/>
      <c r="F16" s="27"/>
      <c r="G16" s="63"/>
    </row>
    <row r="17" spans="1:7" s="29" customFormat="1" x14ac:dyDescent="0.35">
      <c r="A17" s="27"/>
      <c r="B17" s="27"/>
      <c r="C17" s="27"/>
      <c r="D17" s="27"/>
      <c r="E17" s="28"/>
      <c r="F17" s="27"/>
      <c r="G17" s="63"/>
    </row>
    <row r="18" spans="1:7" s="29" customFormat="1" x14ac:dyDescent="0.35">
      <c r="A18" s="27"/>
      <c r="B18" s="27"/>
      <c r="C18" s="27"/>
      <c r="D18" s="27"/>
      <c r="E18" s="28"/>
      <c r="F18" s="27"/>
      <c r="G18" s="63"/>
    </row>
    <row r="19" spans="1:7" s="29" customFormat="1" x14ac:dyDescent="0.35">
      <c r="A19" s="27"/>
      <c r="B19" s="27"/>
      <c r="C19" s="27"/>
      <c r="D19" s="27"/>
      <c r="E19" s="28"/>
      <c r="F19" s="27"/>
      <c r="G19" s="63"/>
    </row>
    <row r="20" spans="1:7" s="29" customFormat="1" x14ac:dyDescent="0.35">
      <c r="A20" s="27"/>
      <c r="B20" s="27"/>
      <c r="C20" s="27"/>
      <c r="D20" s="27"/>
      <c r="E20" s="28"/>
      <c r="F20" s="27"/>
      <c r="G20" s="63"/>
    </row>
    <row r="21" spans="1:7" s="29" customFormat="1" x14ac:dyDescent="0.35">
      <c r="A21" s="27"/>
      <c r="B21" s="27"/>
      <c r="C21" s="27"/>
      <c r="D21" s="27"/>
      <c r="E21" s="28"/>
      <c r="F21" s="27"/>
      <c r="G21" s="63"/>
    </row>
    <row r="22" spans="1:7" s="29" customFormat="1" x14ac:dyDescent="0.35">
      <c r="A22" s="27"/>
      <c r="B22" s="27"/>
      <c r="C22" s="27"/>
      <c r="D22" s="27"/>
      <c r="E22" s="28"/>
      <c r="F22" s="27"/>
      <c r="G22" s="63"/>
    </row>
    <row r="23" spans="1:7" x14ac:dyDescent="0.35">
      <c r="A23" s="167" t="s">
        <v>47</v>
      </c>
      <c r="B23" s="168"/>
      <c r="C23" s="168"/>
      <c r="D23" s="168"/>
      <c r="E23" s="168"/>
      <c r="F23" s="169"/>
      <c r="G23" s="68">
        <f>SUM(G6:G22)</f>
        <v>0</v>
      </c>
    </row>
    <row r="24" spans="1:7" s="29" customFormat="1" x14ac:dyDescent="0.35">
      <c r="A24" s="27"/>
      <c r="B24" s="27"/>
      <c r="C24" s="27"/>
      <c r="D24" s="27"/>
      <c r="E24" s="28"/>
      <c r="F24" s="27"/>
      <c r="G24" s="63"/>
    </row>
    <row r="25" spans="1:7" s="29" customFormat="1" x14ac:dyDescent="0.35">
      <c r="A25" s="27"/>
      <c r="B25" s="27"/>
      <c r="C25" s="27"/>
      <c r="D25" s="27"/>
      <c r="E25" s="28"/>
      <c r="F25" s="27"/>
      <c r="G25" s="63"/>
    </row>
    <row r="26" spans="1:7" s="29" customFormat="1" x14ac:dyDescent="0.35">
      <c r="A26" s="27"/>
      <c r="B26" s="27"/>
      <c r="C26" s="27"/>
      <c r="D26" s="27"/>
      <c r="E26" s="28"/>
      <c r="F26" s="27"/>
      <c r="G26" s="63"/>
    </row>
    <row r="27" spans="1:7" s="29" customFormat="1" x14ac:dyDescent="0.35">
      <c r="A27" s="27"/>
      <c r="B27" s="27"/>
      <c r="C27" s="27"/>
      <c r="D27" s="27"/>
      <c r="E27" s="28"/>
      <c r="F27" s="27"/>
      <c r="G27" s="63"/>
    </row>
    <row r="28" spans="1:7" s="29" customFormat="1" x14ac:dyDescent="0.35">
      <c r="A28" s="27"/>
      <c r="B28" s="27"/>
      <c r="C28" s="27"/>
      <c r="D28" s="27"/>
      <c r="E28" s="28"/>
      <c r="F28" s="27"/>
      <c r="G28" s="63"/>
    </row>
    <row r="29" spans="1:7" s="29" customFormat="1" x14ac:dyDescent="0.35">
      <c r="A29" s="27"/>
      <c r="B29" s="27"/>
      <c r="C29" s="27"/>
      <c r="D29" s="27"/>
      <c r="E29" s="28"/>
      <c r="F29" s="27"/>
      <c r="G29" s="63"/>
    </row>
    <row r="30" spans="1:7" s="29" customFormat="1" x14ac:dyDescent="0.35">
      <c r="A30" s="27"/>
      <c r="B30" s="27"/>
      <c r="C30" s="27"/>
      <c r="D30" s="27"/>
      <c r="E30" s="28"/>
      <c r="F30" s="27"/>
      <c r="G30" s="63"/>
    </row>
    <row r="31" spans="1:7" s="29" customFormat="1" x14ac:dyDescent="0.35">
      <c r="A31" s="27"/>
      <c r="B31" s="27"/>
      <c r="C31" s="27"/>
      <c r="D31" s="27"/>
      <c r="E31" s="28"/>
      <c r="F31" s="27"/>
      <c r="G31" s="63"/>
    </row>
    <row r="32" spans="1:7" s="29" customFormat="1" x14ac:dyDescent="0.35">
      <c r="A32" s="27"/>
      <c r="B32" s="27"/>
      <c r="C32" s="27"/>
      <c r="D32" s="27"/>
      <c r="E32" s="28"/>
      <c r="F32" s="27"/>
      <c r="G32" s="63"/>
    </row>
    <row r="33" spans="1:7" s="29" customFormat="1" x14ac:dyDescent="0.35">
      <c r="A33" s="27"/>
      <c r="B33" s="27"/>
      <c r="C33" s="27"/>
      <c r="D33" s="27"/>
      <c r="E33" s="28"/>
      <c r="F33" s="27"/>
      <c r="G33" s="63"/>
    </row>
    <row r="34" spans="1:7" s="29" customFormat="1" x14ac:dyDescent="0.35">
      <c r="A34" s="27"/>
      <c r="B34" s="27"/>
      <c r="C34" s="27"/>
      <c r="D34" s="27"/>
      <c r="E34" s="28"/>
      <c r="F34" s="27"/>
      <c r="G34" s="63"/>
    </row>
    <row r="35" spans="1:7" s="29" customFormat="1" x14ac:dyDescent="0.35">
      <c r="A35" s="27"/>
      <c r="B35" s="27"/>
      <c r="C35" s="27"/>
      <c r="D35" s="27"/>
      <c r="E35" s="28"/>
      <c r="F35" s="27"/>
      <c r="G35" s="63"/>
    </row>
    <row r="36" spans="1:7" s="29" customFormat="1" x14ac:dyDescent="0.35">
      <c r="A36" s="27"/>
      <c r="B36" s="27"/>
      <c r="C36" s="27"/>
      <c r="D36" s="27"/>
      <c r="E36" s="28"/>
      <c r="F36" s="27"/>
      <c r="G36" s="63"/>
    </row>
    <row r="37" spans="1:7" s="29" customFormat="1" x14ac:dyDescent="0.35">
      <c r="A37" s="27"/>
      <c r="B37" s="27"/>
      <c r="C37" s="27"/>
      <c r="D37" s="27"/>
      <c r="E37" s="28"/>
      <c r="F37" s="27"/>
      <c r="G37" s="63"/>
    </row>
    <row r="38" spans="1:7" s="29" customFormat="1" x14ac:dyDescent="0.35">
      <c r="A38" s="27"/>
      <c r="B38" s="27"/>
      <c r="C38" s="27"/>
      <c r="D38" s="27"/>
      <c r="E38" s="28"/>
      <c r="F38" s="27"/>
      <c r="G38" s="63"/>
    </row>
    <row r="39" spans="1:7" s="29" customFormat="1" x14ac:dyDescent="0.35">
      <c r="A39" s="27"/>
      <c r="B39" s="27"/>
      <c r="C39" s="27"/>
      <c r="D39" s="27"/>
      <c r="E39" s="28"/>
      <c r="F39" s="27"/>
      <c r="G39" s="63"/>
    </row>
    <row r="40" spans="1:7" s="29" customFormat="1" x14ac:dyDescent="0.35">
      <c r="A40" s="27"/>
      <c r="B40" s="27"/>
      <c r="C40" s="27"/>
      <c r="D40" s="27"/>
      <c r="E40" s="28"/>
      <c r="F40" s="27"/>
      <c r="G40" s="63"/>
    </row>
    <row r="41" spans="1:7" x14ac:dyDescent="0.35">
      <c r="A41" s="167" t="s">
        <v>47</v>
      </c>
      <c r="B41" s="168"/>
      <c r="C41" s="168"/>
      <c r="D41" s="168"/>
      <c r="E41" s="168"/>
      <c r="F41" s="169"/>
      <c r="G41" s="68">
        <f>SUM(G24:G40)</f>
        <v>0</v>
      </c>
    </row>
    <row r="42" spans="1:7" x14ac:dyDescent="0.35">
      <c r="A42" s="160" t="s">
        <v>56</v>
      </c>
      <c r="B42" s="160"/>
      <c r="C42" s="161"/>
      <c r="D42" s="17"/>
      <c r="E42" s="17"/>
      <c r="F42" s="17"/>
      <c r="G42" s="68">
        <f>G23+G41</f>
        <v>0</v>
      </c>
    </row>
  </sheetData>
  <sheetProtection formatCells="0" formatColumns="0" formatRows="0" insertColumns="0" insertRows="0" deleteColumns="0" deleteRows="0" selectLockedCells="1"/>
  <mergeCells count="7">
    <mergeCell ref="A42:C42"/>
    <mergeCell ref="B3:F3"/>
    <mergeCell ref="G3:G5"/>
    <mergeCell ref="A4:A5"/>
    <mergeCell ref="B4:F4"/>
    <mergeCell ref="A23:F23"/>
    <mergeCell ref="A41:F41"/>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G43"/>
  <sheetViews>
    <sheetView workbookViewId="0"/>
  </sheetViews>
  <sheetFormatPr defaultColWidth="9.1796875" defaultRowHeight="15.5" x14ac:dyDescent="0.35"/>
  <cols>
    <col min="1" max="1" width="9.1796875" style="19"/>
    <col min="2" max="2" width="18.26953125" style="19" customWidth="1"/>
    <col min="3" max="3" width="25.54296875" style="19" customWidth="1"/>
    <col min="4" max="4" width="16.7265625" style="16" customWidth="1"/>
    <col min="5" max="5" width="15.7265625" style="16" customWidth="1"/>
    <col min="6" max="6" width="15.453125" style="19" customWidth="1"/>
    <col min="7" max="16384" width="9.1796875" style="19"/>
  </cols>
  <sheetData>
    <row r="1" spans="1:7" x14ac:dyDescent="0.35">
      <c r="A1" s="3" t="s">
        <v>108</v>
      </c>
      <c r="B1" s="3"/>
    </row>
    <row r="2" spans="1:7" x14ac:dyDescent="0.35">
      <c r="A2" s="78" t="s">
        <v>103</v>
      </c>
    </row>
    <row r="3" spans="1:7" x14ac:dyDescent="0.35">
      <c r="A3" s="17"/>
      <c r="B3" s="162" t="s">
        <v>7</v>
      </c>
      <c r="C3" s="162"/>
      <c r="D3" s="162"/>
      <c r="E3" s="162"/>
      <c r="F3" s="162"/>
      <c r="G3" s="163" t="s">
        <v>12</v>
      </c>
    </row>
    <row r="4" spans="1:7" x14ac:dyDescent="0.35">
      <c r="A4" s="155" t="s">
        <v>1</v>
      </c>
      <c r="B4" s="164" t="s">
        <v>69</v>
      </c>
      <c r="C4" s="165"/>
      <c r="D4" s="165"/>
      <c r="E4" s="165"/>
      <c r="F4" s="166"/>
      <c r="G4" s="163"/>
    </row>
    <row r="5" spans="1:7" ht="30.5" x14ac:dyDescent="0.35">
      <c r="A5" s="156"/>
      <c r="B5" s="6" t="s">
        <v>42</v>
      </c>
      <c r="C5" s="6" t="s">
        <v>43</v>
      </c>
      <c r="D5" s="6" t="s">
        <v>44</v>
      </c>
      <c r="E5" s="6" t="s">
        <v>45</v>
      </c>
      <c r="F5" s="6" t="s">
        <v>46</v>
      </c>
      <c r="G5" s="163"/>
    </row>
    <row r="6" spans="1:7" s="29" customFormat="1" x14ac:dyDescent="0.35">
      <c r="A6" s="79" t="s">
        <v>81</v>
      </c>
      <c r="B6" s="79"/>
      <c r="C6" s="79"/>
      <c r="D6" s="79"/>
      <c r="E6" s="80"/>
      <c r="F6" s="79"/>
      <c r="G6" s="81"/>
    </row>
    <row r="7" spans="1:7" s="29" customFormat="1" x14ac:dyDescent="0.35">
      <c r="A7" s="79" t="s">
        <v>93</v>
      </c>
      <c r="B7" s="79"/>
      <c r="C7" s="79"/>
      <c r="D7" s="79"/>
      <c r="E7" s="80"/>
      <c r="F7" s="79"/>
      <c r="G7" s="81"/>
    </row>
    <row r="8" spans="1:7" s="29" customFormat="1" ht="108.5" x14ac:dyDescent="0.35">
      <c r="A8" s="79" t="s">
        <v>86</v>
      </c>
      <c r="B8" s="79" t="s">
        <v>98</v>
      </c>
      <c r="C8" s="79" t="s">
        <v>95</v>
      </c>
      <c r="D8" s="79" t="s">
        <v>94</v>
      </c>
      <c r="E8" s="80">
        <v>42415</v>
      </c>
      <c r="F8" s="84" t="s">
        <v>102</v>
      </c>
      <c r="G8" s="81"/>
    </row>
    <row r="9" spans="1:7" s="29" customFormat="1" x14ac:dyDescent="0.35">
      <c r="A9" s="79" t="s">
        <v>96</v>
      </c>
      <c r="B9" s="79"/>
      <c r="C9" s="79"/>
      <c r="D9" s="79"/>
      <c r="E9" s="79"/>
      <c r="F9" s="79"/>
      <c r="G9" s="81"/>
    </row>
    <row r="10" spans="1:7" s="29" customFormat="1" ht="124" x14ac:dyDescent="0.35">
      <c r="A10" s="79" t="s">
        <v>97</v>
      </c>
      <c r="B10" s="79" t="s">
        <v>99</v>
      </c>
      <c r="C10" s="79" t="s">
        <v>95</v>
      </c>
      <c r="D10" s="83" t="s">
        <v>100</v>
      </c>
      <c r="E10" s="80">
        <v>42421</v>
      </c>
      <c r="F10" s="84" t="s">
        <v>101</v>
      </c>
      <c r="G10" s="81"/>
    </row>
    <row r="11" spans="1:7" s="29" customFormat="1" x14ac:dyDescent="0.35">
      <c r="A11" s="27"/>
      <c r="B11" s="27"/>
      <c r="C11" s="27"/>
      <c r="D11" s="27"/>
      <c r="E11" s="27"/>
      <c r="F11" s="27"/>
      <c r="G11" s="63"/>
    </row>
    <row r="12" spans="1:7" s="29" customFormat="1" x14ac:dyDescent="0.35">
      <c r="A12" s="27"/>
      <c r="B12" s="27"/>
      <c r="C12" s="27"/>
      <c r="D12" s="27"/>
      <c r="E12" s="27"/>
      <c r="F12" s="27"/>
      <c r="G12" s="63"/>
    </row>
    <row r="13" spans="1:7" s="29" customFormat="1" x14ac:dyDescent="0.35">
      <c r="A13" s="27"/>
      <c r="B13" s="27"/>
      <c r="C13" s="27"/>
      <c r="D13" s="27"/>
      <c r="E13" s="27"/>
      <c r="F13" s="27"/>
      <c r="G13" s="63"/>
    </row>
    <row r="14" spans="1:7" s="29" customFormat="1" x14ac:dyDescent="0.35">
      <c r="A14" s="27"/>
      <c r="B14" s="27"/>
      <c r="C14" s="27"/>
      <c r="D14" s="27"/>
      <c r="E14" s="27"/>
      <c r="F14" s="27"/>
      <c r="G14" s="63"/>
    </row>
    <row r="15" spans="1:7" s="29" customFormat="1" x14ac:dyDescent="0.35">
      <c r="A15" s="27"/>
      <c r="B15" s="27"/>
      <c r="C15" s="27"/>
      <c r="D15" s="27"/>
      <c r="E15" s="27"/>
      <c r="F15" s="27"/>
      <c r="G15" s="63"/>
    </row>
    <row r="16" spans="1:7" s="29" customFormat="1" x14ac:dyDescent="0.35">
      <c r="A16" s="27"/>
      <c r="B16" s="27"/>
      <c r="C16" s="27"/>
      <c r="D16" s="27"/>
      <c r="E16" s="27"/>
      <c r="F16" s="27"/>
      <c r="G16" s="63"/>
    </row>
    <row r="17" spans="1:7" s="29" customFormat="1" x14ac:dyDescent="0.35">
      <c r="A17" s="27"/>
      <c r="B17" s="27"/>
      <c r="C17" s="27"/>
      <c r="D17" s="27"/>
      <c r="E17" s="27"/>
      <c r="F17" s="27"/>
      <c r="G17" s="63"/>
    </row>
    <row r="18" spans="1:7" s="29" customFormat="1" x14ac:dyDescent="0.35">
      <c r="A18" s="27"/>
      <c r="B18" s="27"/>
      <c r="C18" s="27"/>
      <c r="D18" s="27"/>
      <c r="E18" s="27"/>
      <c r="F18" s="27"/>
      <c r="G18" s="63"/>
    </row>
    <row r="19" spans="1:7" s="29" customFormat="1" x14ac:dyDescent="0.35">
      <c r="A19" s="27"/>
      <c r="B19" s="27"/>
      <c r="C19" s="27"/>
      <c r="D19" s="27"/>
      <c r="E19" s="27"/>
      <c r="F19" s="27"/>
      <c r="G19" s="63"/>
    </row>
    <row r="20" spans="1:7" s="29" customFormat="1" x14ac:dyDescent="0.35">
      <c r="A20" s="27"/>
      <c r="B20" s="27"/>
      <c r="C20" s="27"/>
      <c r="D20" s="27"/>
      <c r="E20" s="27"/>
      <c r="F20" s="27"/>
      <c r="G20" s="63"/>
    </row>
    <row r="21" spans="1:7" s="29" customFormat="1" x14ac:dyDescent="0.35">
      <c r="A21" s="27"/>
      <c r="B21" s="27"/>
      <c r="C21" s="27"/>
      <c r="D21" s="27"/>
      <c r="E21" s="27"/>
      <c r="F21" s="27"/>
      <c r="G21" s="63"/>
    </row>
    <row r="22" spans="1:7" s="29" customFormat="1" x14ac:dyDescent="0.35">
      <c r="A22" s="27"/>
      <c r="B22" s="27"/>
      <c r="C22" s="27"/>
      <c r="D22" s="27"/>
      <c r="E22" s="28"/>
      <c r="F22" s="27"/>
      <c r="G22" s="63"/>
    </row>
    <row r="23" spans="1:7" s="29" customFormat="1" x14ac:dyDescent="0.35">
      <c r="A23" s="27"/>
      <c r="B23" s="27"/>
      <c r="C23" s="27"/>
      <c r="D23" s="27"/>
      <c r="E23" s="28"/>
      <c r="F23" s="27"/>
      <c r="G23" s="63"/>
    </row>
    <row r="24" spans="1:7" x14ac:dyDescent="0.35">
      <c r="A24" s="167" t="s">
        <v>47</v>
      </c>
      <c r="B24" s="168"/>
      <c r="C24" s="168"/>
      <c r="D24" s="168"/>
      <c r="E24" s="168"/>
      <c r="F24" s="169"/>
      <c r="G24" s="68">
        <f>SUM(G6:G23)</f>
        <v>0</v>
      </c>
    </row>
    <row r="25" spans="1:7" s="29" customFormat="1" x14ac:dyDescent="0.35">
      <c r="A25" s="27"/>
      <c r="B25" s="27"/>
      <c r="C25" s="27"/>
      <c r="D25" s="27"/>
      <c r="E25" s="28"/>
      <c r="F25" s="27"/>
      <c r="G25" s="63"/>
    </row>
    <row r="26" spans="1:7" s="29" customFormat="1" x14ac:dyDescent="0.35">
      <c r="A26" s="27"/>
      <c r="B26" s="27"/>
      <c r="C26" s="27"/>
      <c r="D26" s="27"/>
      <c r="E26" s="28"/>
      <c r="F26" s="27"/>
      <c r="G26" s="63"/>
    </row>
    <row r="27" spans="1:7" s="29" customFormat="1" x14ac:dyDescent="0.35">
      <c r="A27" s="27"/>
      <c r="B27" s="27"/>
      <c r="C27" s="27"/>
      <c r="D27" s="27"/>
      <c r="E27" s="28"/>
      <c r="F27" s="27"/>
      <c r="G27" s="63"/>
    </row>
    <row r="28" spans="1:7" s="29" customFormat="1" x14ac:dyDescent="0.35">
      <c r="A28" s="27"/>
      <c r="B28" s="27"/>
      <c r="C28" s="27"/>
      <c r="D28" s="27"/>
      <c r="E28" s="28"/>
      <c r="F28" s="27"/>
      <c r="G28" s="63"/>
    </row>
    <row r="29" spans="1:7" s="29" customFormat="1" x14ac:dyDescent="0.35">
      <c r="A29" s="27"/>
      <c r="B29" s="27"/>
      <c r="C29" s="27"/>
      <c r="D29" s="27"/>
      <c r="E29" s="28"/>
      <c r="F29" s="27"/>
      <c r="G29" s="63"/>
    </row>
    <row r="30" spans="1:7" s="29" customFormat="1" x14ac:dyDescent="0.35">
      <c r="A30" s="27"/>
      <c r="B30" s="27"/>
      <c r="C30" s="27"/>
      <c r="D30" s="27"/>
      <c r="E30" s="28"/>
      <c r="F30" s="27"/>
      <c r="G30" s="63"/>
    </row>
    <row r="31" spans="1:7" s="29" customFormat="1" x14ac:dyDescent="0.35">
      <c r="A31" s="27"/>
      <c r="B31" s="27"/>
      <c r="C31" s="27"/>
      <c r="D31" s="27"/>
      <c r="E31" s="28"/>
      <c r="F31" s="27"/>
      <c r="G31" s="63"/>
    </row>
    <row r="32" spans="1:7" s="29" customFormat="1" x14ac:dyDescent="0.35">
      <c r="A32" s="27"/>
      <c r="B32" s="27"/>
      <c r="C32" s="27"/>
      <c r="D32" s="27"/>
      <c r="E32" s="28"/>
      <c r="F32" s="27"/>
      <c r="G32" s="63"/>
    </row>
    <row r="33" spans="1:7" s="29" customFormat="1" x14ac:dyDescent="0.35">
      <c r="A33" s="27"/>
      <c r="B33" s="27"/>
      <c r="C33" s="27"/>
      <c r="D33" s="27"/>
      <c r="E33" s="28"/>
      <c r="F33" s="27"/>
      <c r="G33" s="63"/>
    </row>
    <row r="34" spans="1:7" s="29" customFormat="1" x14ac:dyDescent="0.35">
      <c r="A34" s="27"/>
      <c r="B34" s="27"/>
      <c r="C34" s="27"/>
      <c r="D34" s="27"/>
      <c r="E34" s="28"/>
      <c r="F34" s="27"/>
      <c r="G34" s="63"/>
    </row>
    <row r="35" spans="1:7" s="29" customFormat="1" x14ac:dyDescent="0.35">
      <c r="A35" s="27"/>
      <c r="B35" s="27"/>
      <c r="C35" s="27"/>
      <c r="D35" s="27"/>
      <c r="E35" s="28"/>
      <c r="F35" s="27"/>
      <c r="G35" s="63"/>
    </row>
    <row r="36" spans="1:7" s="29" customFormat="1" x14ac:dyDescent="0.35">
      <c r="A36" s="27"/>
      <c r="B36" s="27"/>
      <c r="C36" s="27"/>
      <c r="D36" s="27"/>
      <c r="E36" s="28"/>
      <c r="F36" s="27"/>
      <c r="G36" s="63"/>
    </row>
    <row r="37" spans="1:7" s="29" customFormat="1" x14ac:dyDescent="0.35">
      <c r="A37" s="27"/>
      <c r="B37" s="27"/>
      <c r="C37" s="27"/>
      <c r="D37" s="27"/>
      <c r="E37" s="28"/>
      <c r="F37" s="27"/>
      <c r="G37" s="63"/>
    </row>
    <row r="38" spans="1:7" s="29" customFormat="1" x14ac:dyDescent="0.35">
      <c r="A38" s="27"/>
      <c r="B38" s="27"/>
      <c r="C38" s="27"/>
      <c r="D38" s="27"/>
      <c r="E38" s="28"/>
      <c r="F38" s="27"/>
      <c r="G38" s="63"/>
    </row>
    <row r="39" spans="1:7" s="29" customFormat="1" x14ac:dyDescent="0.35">
      <c r="A39" s="27"/>
      <c r="B39" s="27"/>
      <c r="C39" s="27"/>
      <c r="D39" s="27"/>
      <c r="E39" s="28"/>
      <c r="F39" s="27"/>
      <c r="G39" s="63"/>
    </row>
    <row r="40" spans="1:7" s="29" customFormat="1" x14ac:dyDescent="0.35">
      <c r="A40" s="27"/>
      <c r="B40" s="27"/>
      <c r="C40" s="27"/>
      <c r="D40" s="27"/>
      <c r="E40" s="28"/>
      <c r="F40" s="27"/>
      <c r="G40" s="63"/>
    </row>
    <row r="41" spans="1:7" s="29" customFormat="1" x14ac:dyDescent="0.35">
      <c r="A41" s="27"/>
      <c r="B41" s="27"/>
      <c r="C41" s="27"/>
      <c r="D41" s="27"/>
      <c r="E41" s="28"/>
      <c r="F41" s="27"/>
      <c r="G41" s="63"/>
    </row>
    <row r="42" spans="1:7" x14ac:dyDescent="0.35">
      <c r="A42" s="167" t="s">
        <v>47</v>
      </c>
      <c r="B42" s="168"/>
      <c r="C42" s="168"/>
      <c r="D42" s="168"/>
      <c r="E42" s="168"/>
      <c r="F42" s="169"/>
      <c r="G42" s="68">
        <f>SUM(G25:G41)</f>
        <v>0</v>
      </c>
    </row>
    <row r="43" spans="1:7" x14ac:dyDescent="0.35">
      <c r="A43" s="160" t="s">
        <v>55</v>
      </c>
      <c r="B43" s="160"/>
      <c r="C43" s="161"/>
      <c r="D43" s="17"/>
      <c r="E43" s="17"/>
      <c r="F43" s="17"/>
      <c r="G43" s="68">
        <f>G24+G42</f>
        <v>0</v>
      </c>
    </row>
  </sheetData>
  <sheetProtection formatCells="0" formatColumns="0" formatRows="0" insertColumns="0" insertRows="0" deleteColumns="0" deleteRows="0" selectLockedCells="1"/>
  <mergeCells count="7">
    <mergeCell ref="A43:C43"/>
    <mergeCell ref="B3:F3"/>
    <mergeCell ref="G3:G5"/>
    <mergeCell ref="A4:A5"/>
    <mergeCell ref="B4:F4"/>
    <mergeCell ref="A24:F24"/>
    <mergeCell ref="A42:F4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G15"/>
  <sheetViews>
    <sheetView zoomScale="90" zoomScaleNormal="90" workbookViewId="0">
      <selection activeCell="J8" sqref="J8"/>
    </sheetView>
  </sheetViews>
  <sheetFormatPr defaultColWidth="9.1796875" defaultRowHeight="15.5" x14ac:dyDescent="0.35"/>
  <cols>
    <col min="1" max="1" width="9.1796875" style="19"/>
    <col min="2" max="2" width="18.26953125" style="19" customWidth="1"/>
    <col min="3" max="3" width="25.54296875" style="19" customWidth="1"/>
    <col min="4" max="4" width="16.7265625" style="16" customWidth="1"/>
    <col min="5" max="5" width="15.7265625" style="16" customWidth="1"/>
    <col min="6" max="6" width="28.81640625" style="19" customWidth="1"/>
    <col min="7" max="7" width="12.81640625" style="19" customWidth="1"/>
    <col min="8" max="16384" width="9.1796875" style="19"/>
  </cols>
  <sheetData>
    <row r="1" spans="1:7" x14ac:dyDescent="0.35">
      <c r="A1" s="3" t="s">
        <v>113</v>
      </c>
      <c r="B1" s="3"/>
    </row>
    <row r="2" spans="1:7" x14ac:dyDescent="0.35">
      <c r="A2" s="78" t="s">
        <v>103</v>
      </c>
    </row>
    <row r="3" spans="1:7" x14ac:dyDescent="0.35">
      <c r="A3" s="17"/>
      <c r="B3" s="162" t="s">
        <v>7</v>
      </c>
      <c r="C3" s="162"/>
      <c r="D3" s="162"/>
      <c r="E3" s="162"/>
      <c r="F3" s="162"/>
      <c r="G3" s="163" t="s">
        <v>12</v>
      </c>
    </row>
    <row r="4" spans="1:7" x14ac:dyDescent="0.35">
      <c r="A4" s="155" t="s">
        <v>1</v>
      </c>
      <c r="B4" s="164" t="s">
        <v>69</v>
      </c>
      <c r="C4" s="165"/>
      <c r="D4" s="165"/>
      <c r="E4" s="165"/>
      <c r="F4" s="166"/>
      <c r="G4" s="163"/>
    </row>
    <row r="5" spans="1:7" ht="30.5" x14ac:dyDescent="0.35">
      <c r="A5" s="156"/>
      <c r="B5" s="6" t="s">
        <v>42</v>
      </c>
      <c r="C5" s="6" t="s">
        <v>43</v>
      </c>
      <c r="D5" s="6" t="s">
        <v>44</v>
      </c>
      <c r="E5" s="6" t="s">
        <v>45</v>
      </c>
      <c r="F5" s="6" t="s">
        <v>46</v>
      </c>
      <c r="G5" s="163"/>
    </row>
    <row r="6" spans="1:7" s="29" customFormat="1" ht="46.5" x14ac:dyDescent="0.35">
      <c r="A6" s="27">
        <v>1</v>
      </c>
      <c r="B6" s="27" t="s">
        <v>137</v>
      </c>
      <c r="C6" s="27" t="s">
        <v>95</v>
      </c>
      <c r="D6" s="27">
        <v>9013222</v>
      </c>
      <c r="E6" s="28">
        <v>43622</v>
      </c>
      <c r="F6" s="98" t="s">
        <v>138</v>
      </c>
      <c r="G6" s="63">
        <v>177138</v>
      </c>
    </row>
    <row r="7" spans="1:7" x14ac:dyDescent="0.35">
      <c r="A7" s="167" t="s">
        <v>136</v>
      </c>
      <c r="B7" s="168"/>
      <c r="C7" s="168"/>
      <c r="D7" s="168"/>
      <c r="E7" s="168"/>
      <c r="F7" s="169"/>
      <c r="G7" s="68">
        <f>SUM(G6:G6)</f>
        <v>177138</v>
      </c>
    </row>
    <row r="8" spans="1:7" s="29" customFormat="1" ht="46.5" x14ac:dyDescent="0.35">
      <c r="A8" s="27">
        <v>2</v>
      </c>
      <c r="B8" s="27" t="s">
        <v>137</v>
      </c>
      <c r="C8" s="27" t="s">
        <v>95</v>
      </c>
      <c r="D8" s="27">
        <v>9013370</v>
      </c>
      <c r="E8" s="28">
        <v>43815</v>
      </c>
      <c r="F8" s="98" t="s">
        <v>157</v>
      </c>
      <c r="G8" s="63">
        <v>189342</v>
      </c>
    </row>
    <row r="9" spans="1:7" s="29" customFormat="1" ht="62" x14ac:dyDescent="0.35">
      <c r="A9" s="27">
        <v>3</v>
      </c>
      <c r="B9" s="27" t="s">
        <v>137</v>
      </c>
      <c r="C9" s="27" t="s">
        <v>95</v>
      </c>
      <c r="D9" s="27">
        <v>9013479</v>
      </c>
      <c r="E9" s="28">
        <v>43929</v>
      </c>
      <c r="F9" s="98" t="s">
        <v>158</v>
      </c>
      <c r="G9" s="63">
        <v>90720</v>
      </c>
    </row>
    <row r="10" spans="1:7" x14ac:dyDescent="0.35">
      <c r="A10" s="167" t="s">
        <v>148</v>
      </c>
      <c r="B10" s="168"/>
      <c r="C10" s="168"/>
      <c r="D10" s="168"/>
      <c r="E10" s="168"/>
      <c r="F10" s="169"/>
      <c r="G10" s="68">
        <f>SUM(G8:G9)</f>
        <v>280062</v>
      </c>
    </row>
    <row r="11" spans="1:7" s="29" customFormat="1" x14ac:dyDescent="0.35">
      <c r="A11" s="27"/>
      <c r="B11" s="27"/>
      <c r="C11" s="27"/>
      <c r="D11" s="27"/>
      <c r="E11" s="28"/>
      <c r="F11" s="27"/>
      <c r="G11" s="63"/>
    </row>
    <row r="12" spans="1:7" s="29" customFormat="1" x14ac:dyDescent="0.35">
      <c r="A12" s="27"/>
      <c r="B12" s="27"/>
      <c r="C12" s="27"/>
      <c r="D12" s="27"/>
      <c r="E12" s="28"/>
      <c r="F12" s="27"/>
      <c r="G12" s="63"/>
    </row>
    <row r="13" spans="1:7" s="29" customFormat="1" x14ac:dyDescent="0.35">
      <c r="A13" s="27"/>
      <c r="B13" s="27"/>
      <c r="C13" s="27"/>
      <c r="D13" s="27"/>
      <c r="E13" s="28"/>
      <c r="F13" s="27"/>
      <c r="G13" s="63"/>
    </row>
    <row r="14" spans="1:7" x14ac:dyDescent="0.35">
      <c r="A14" s="167" t="s">
        <v>149</v>
      </c>
      <c r="B14" s="168"/>
      <c r="C14" s="168"/>
      <c r="D14" s="168"/>
      <c r="E14" s="168"/>
      <c r="F14" s="169"/>
      <c r="G14" s="68">
        <f>SUM(G11:G13)</f>
        <v>0</v>
      </c>
    </row>
    <row r="15" spans="1:7" x14ac:dyDescent="0.35">
      <c r="A15" s="160" t="s">
        <v>74</v>
      </c>
      <c r="B15" s="160"/>
      <c r="C15" s="161"/>
      <c r="D15" s="17"/>
      <c r="E15" s="17"/>
      <c r="F15" s="17"/>
      <c r="G15" s="68">
        <f>G7+G10+G14</f>
        <v>457200</v>
      </c>
    </row>
  </sheetData>
  <sheetProtection formatCells="0" formatColumns="0" formatRows="0" insertColumns="0" insertRows="0" deleteColumns="0" deleteRows="0" selectLockedCells="1"/>
  <mergeCells count="8">
    <mergeCell ref="A15:C15"/>
    <mergeCell ref="B3:F3"/>
    <mergeCell ref="G3:G5"/>
    <mergeCell ref="A4:A5"/>
    <mergeCell ref="B4:F4"/>
    <mergeCell ref="A7:F7"/>
    <mergeCell ref="A10:F10"/>
    <mergeCell ref="A14:F14"/>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4</vt:i4>
      </vt:variant>
    </vt:vector>
  </HeadingPairs>
  <TitlesOfParts>
    <vt:vector size="14" baseType="lpstr">
      <vt:lpstr>A. Eelarve</vt:lpstr>
      <vt:lpstr>B. Maksetaotlus</vt:lpstr>
      <vt:lpstr>C. KULUARUANDE KOOND</vt:lpstr>
      <vt:lpstr>C1. Tööjõukulud</vt:lpstr>
      <vt:lpstr>C2. Sõidu- ja lähetuskulud</vt:lpstr>
      <vt:lpstr>C3. Seadmed, kinnisvara</vt:lpstr>
      <vt:lpstr> C4. EL avalikustamise kulud</vt:lpstr>
      <vt:lpstr> C5. Sihtrühmaga seotud kulud</vt:lpstr>
      <vt:lpstr>C1. Muud otsesed kulud</vt:lpstr>
      <vt:lpstr>Nähtamatu leht</vt:lpstr>
      <vt:lpstr>Kinnituskiri</vt:lpstr>
      <vt:lpstr>Projekti_valdkond</vt:lpstr>
      <vt:lpstr>Valdkond</vt:lpstr>
      <vt:lpstr>Ühik</vt:lpstr>
    </vt:vector>
  </TitlesOfParts>
  <Company>SMIT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Aigi Kasvand</dc:creator>
  <cp:lastModifiedBy>Christine Käis</cp:lastModifiedBy>
  <dcterms:created xsi:type="dcterms:W3CDTF">2014-06-17T10:19:13Z</dcterms:created>
  <dcterms:modified xsi:type="dcterms:W3CDTF">2020-06-16T08:11:01Z</dcterms:modified>
</cp:coreProperties>
</file>